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\\192.168.3.80\財政課共有hdd\管財係\■管財契約担当\1.入札関係\0.入札関係\4.財政課\0.業務委託等(毎年)\R07\財-30・31.清掃業務（本庁･支所）\2.清掃（支所）\仕様書\"/>
    </mc:Choice>
  </mc:AlternateContent>
  <xr:revisionPtr revIDLastSave="0" documentId="13_ncr:1_{3B1CC4D4-7B0B-4056-BEAB-786594BF90A5}" xr6:coauthVersionLast="46" xr6:coauthVersionMax="46" xr10:uidLastSave="{00000000-0000-0000-0000-000000000000}"/>
  <bookViews>
    <workbookView xWindow="-120" yWindow="-120" windowWidth="29040" windowHeight="15720" tabRatio="685" xr2:uid="{587D5376-FACD-490A-A18D-B0759DBF46F9}"/>
  </bookViews>
  <sheets>
    <sheet name="支所　計" sheetId="15" r:id="rId1"/>
    <sheet name="支所(洗浄ワックス) " sheetId="9" r:id="rId2"/>
    <sheet name="支所(ガラス)" sheetId="1" r:id="rId3"/>
    <sheet name="支所(トイレ・給湯室) " sheetId="12" r:id="rId4"/>
    <sheet name="支所(絨毯) " sheetId="11" r:id="rId5"/>
    <sheet name="支所(剥離ワックス) " sheetId="10" r:id="rId6"/>
  </sheets>
  <definedNames>
    <definedName name="_xlnm.Print_Area" localSheetId="2">'支所(ガラス)'!$A$1:$J$72</definedName>
    <definedName name="_xlnm.Print_Area" localSheetId="3">'支所(トイレ・給湯室) '!$A$1:$J$23</definedName>
    <definedName name="_xlnm.Print_Area" localSheetId="1">'支所(洗浄ワックス) '!$A$1:$J$75</definedName>
    <definedName name="_xlnm.Print_Area" localSheetId="5">'支所(剥離ワックス) '!$A$1:$J$32</definedName>
    <definedName name="_xlnm.Print_Area" localSheetId="4">'支所(絨毯) '!$A$1:$J$18</definedName>
    <definedName name="_xlnm.Print_Titles" localSheetId="2">'支所(ガラス)'!$1:$1</definedName>
    <definedName name="_xlnm.Print_Titles" localSheetId="1">'支所(洗浄ワックス) '!$1:$1</definedName>
    <definedName name="_xlnm.Print_Titles" localSheetId="5">'支所(剥離ワックス) 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5" l="1"/>
  <c r="I72" i="9"/>
  <c r="I67" i="9"/>
  <c r="I54" i="9"/>
  <c r="I53" i="9"/>
  <c r="I52" i="9"/>
  <c r="I50" i="9"/>
  <c r="I49" i="9"/>
  <c r="I48" i="9"/>
  <c r="I47" i="9"/>
  <c r="I46" i="9"/>
  <c r="I45" i="9"/>
  <c r="I44" i="9"/>
  <c r="I33" i="9"/>
  <c r="I32" i="9"/>
  <c r="I31" i="9"/>
  <c r="I29" i="9"/>
  <c r="I24" i="9"/>
  <c r="I23" i="9"/>
  <c r="I22" i="9"/>
  <c r="I21" i="9"/>
  <c r="I20" i="9"/>
  <c r="I13" i="9"/>
  <c r="I12" i="9"/>
  <c r="I11" i="9"/>
  <c r="I10" i="9"/>
  <c r="I9" i="9"/>
  <c r="I8" i="9"/>
  <c r="I15" i="11" l="1"/>
  <c r="I13" i="11"/>
  <c r="I12" i="11"/>
  <c r="I11" i="11"/>
  <c r="I9" i="11"/>
  <c r="I8" i="11"/>
  <c r="I7" i="11"/>
  <c r="I6" i="11"/>
  <c r="I4" i="11"/>
  <c r="I3" i="11"/>
  <c r="I2" i="11"/>
  <c r="I20" i="12"/>
  <c r="I19" i="12"/>
  <c r="I18" i="12"/>
  <c r="I21" i="12" s="1"/>
  <c r="I16" i="12"/>
  <c r="I15" i="12"/>
  <c r="I14" i="12"/>
  <c r="I10" i="12"/>
  <c r="I11" i="12"/>
  <c r="I12" i="12"/>
  <c r="I9" i="12"/>
  <c r="I8" i="12"/>
  <c r="I6" i="12"/>
  <c r="I5" i="12"/>
  <c r="I7" i="12" s="1"/>
  <c r="I3" i="12"/>
  <c r="I2" i="12"/>
  <c r="I68" i="1"/>
  <c r="I69" i="1" s="1"/>
  <c r="G72" i="1" s="1"/>
  <c r="I66" i="1"/>
  <c r="I67" i="1" s="1"/>
  <c r="I63" i="1"/>
  <c r="I64" i="1"/>
  <c r="I62" i="1"/>
  <c r="I61" i="1"/>
  <c r="I60" i="1"/>
  <c r="I56" i="1"/>
  <c r="I57" i="1"/>
  <c r="I58" i="1"/>
  <c r="I55" i="1"/>
  <c r="I54" i="1"/>
  <c r="I53" i="1"/>
  <c r="I52" i="1"/>
  <c r="I48" i="1"/>
  <c r="I49" i="1"/>
  <c r="I50" i="1"/>
  <c r="I47" i="1"/>
  <c r="I46" i="1"/>
  <c r="I45" i="1"/>
  <c r="I44" i="1"/>
  <c r="I39" i="1"/>
  <c r="I40" i="1"/>
  <c r="I41" i="1"/>
  <c r="I42" i="1"/>
  <c r="I43" i="1"/>
  <c r="I38" i="1"/>
  <c r="I36" i="1"/>
  <c r="I37" i="1" s="1"/>
  <c r="I32" i="1"/>
  <c r="I33" i="1"/>
  <c r="I34" i="1"/>
  <c r="I31" i="1"/>
  <c r="I29" i="1"/>
  <c r="I30" i="1"/>
  <c r="I28" i="1"/>
  <c r="I27" i="1"/>
  <c r="I20" i="1"/>
  <c r="I21" i="1"/>
  <c r="I22" i="1"/>
  <c r="I23" i="1"/>
  <c r="I24" i="1"/>
  <c r="I25" i="1"/>
  <c r="I19" i="1"/>
  <c r="I18" i="1"/>
  <c r="I17" i="1"/>
  <c r="I16" i="1"/>
  <c r="I9" i="1"/>
  <c r="I10" i="1"/>
  <c r="I11" i="1"/>
  <c r="I12" i="1"/>
  <c r="I13" i="1"/>
  <c r="I14" i="1"/>
  <c r="I8" i="1"/>
  <c r="I7" i="1"/>
  <c r="I4" i="1"/>
  <c r="I5" i="1"/>
  <c r="I6" i="1"/>
  <c r="I3" i="1"/>
  <c r="I2" i="1"/>
  <c r="I23" i="10"/>
  <c r="I24" i="10"/>
  <c r="I25" i="10"/>
  <c r="I26" i="10"/>
  <c r="I30" i="10" s="1"/>
  <c r="I27" i="10"/>
  <c r="I28" i="10"/>
  <c r="I29" i="10"/>
  <c r="I22" i="10"/>
  <c r="I21" i="10"/>
  <c r="I19" i="10"/>
  <c r="I18" i="10"/>
  <c r="I17" i="10"/>
  <c r="I15" i="10"/>
  <c r="I16" i="10" s="1"/>
  <c r="I11" i="10"/>
  <c r="I12" i="10"/>
  <c r="I13" i="10"/>
  <c r="I10" i="10"/>
  <c r="I9" i="10"/>
  <c r="I4" i="10"/>
  <c r="I5" i="10"/>
  <c r="I6" i="10"/>
  <c r="I7" i="10"/>
  <c r="I3" i="10"/>
  <c r="I2" i="10"/>
  <c r="I70" i="9"/>
  <c r="I71" i="9"/>
  <c r="I69" i="9"/>
  <c r="I68" i="9"/>
  <c r="I64" i="9"/>
  <c r="I65" i="9"/>
  <c r="I66" i="9"/>
  <c r="I63" i="9"/>
  <c r="I57" i="9"/>
  <c r="I58" i="9"/>
  <c r="I59" i="9"/>
  <c r="I60" i="9"/>
  <c r="I61" i="9"/>
  <c r="I56" i="9"/>
  <c r="I55" i="9"/>
  <c r="I51" i="9"/>
  <c r="I43" i="9"/>
  <c r="I36" i="9"/>
  <c r="I37" i="9"/>
  <c r="I35" i="9"/>
  <c r="I34" i="9"/>
  <c r="I38" i="9" s="1"/>
  <c r="I28" i="9"/>
  <c r="I27" i="9"/>
  <c r="I26" i="9"/>
  <c r="I30" i="9" s="1"/>
  <c r="I16" i="9"/>
  <c r="I17" i="9"/>
  <c r="I18" i="9"/>
  <c r="I19" i="9"/>
  <c r="I15" i="9"/>
  <c r="I3" i="9"/>
  <c r="I4" i="9"/>
  <c r="I5" i="9"/>
  <c r="I6" i="9"/>
  <c r="I7" i="9"/>
  <c r="I2" i="9"/>
  <c r="I16" i="11"/>
  <c r="I17" i="12"/>
  <c r="I14" i="10"/>
  <c r="I4" i="12" l="1"/>
  <c r="I14" i="9"/>
  <c r="I25" i="9"/>
  <c r="E73" i="9" s="1"/>
  <c r="I14" i="11"/>
  <c r="G17" i="11" s="1"/>
  <c r="I10" i="11"/>
  <c r="E17" i="11" s="1"/>
  <c r="I5" i="11"/>
  <c r="C17" i="11" s="1"/>
  <c r="I13" i="12"/>
  <c r="G22" i="12" s="1"/>
  <c r="I65" i="1"/>
  <c r="I59" i="1"/>
  <c r="G71" i="1" s="1"/>
  <c r="I51" i="1"/>
  <c r="E71" i="1" s="1"/>
  <c r="I35" i="1"/>
  <c r="G70" i="1" s="1"/>
  <c r="I15" i="1"/>
  <c r="I20" i="10"/>
  <c r="I8" i="10"/>
  <c r="C31" i="10" s="1"/>
  <c r="E75" i="9"/>
  <c r="I62" i="9"/>
  <c r="G74" i="9" s="1"/>
  <c r="C74" i="9"/>
  <c r="G73" i="9"/>
  <c r="C18" i="11"/>
  <c r="C71" i="1"/>
  <c r="I26" i="1"/>
  <c r="E70" i="1" s="1"/>
  <c r="E23" i="12"/>
  <c r="C72" i="1"/>
  <c r="C70" i="1"/>
  <c r="C23" i="12"/>
  <c r="E22" i="12"/>
  <c r="C22" i="12"/>
  <c r="C75" i="9"/>
  <c r="E74" i="9"/>
  <c r="C73" i="9"/>
  <c r="E32" i="10"/>
  <c r="E31" i="10"/>
  <c r="G31" i="10"/>
  <c r="C32" i="10"/>
  <c r="I75" i="9" l="1"/>
  <c r="I23" i="12"/>
  <c r="D4" i="15" s="1"/>
  <c r="F4" i="15" s="1"/>
  <c r="I18" i="11"/>
  <c r="D5" i="15" s="1"/>
  <c r="F5" i="15" s="1"/>
  <c r="I32" i="10"/>
  <c r="D2" i="15" l="1"/>
  <c r="E72" i="1"/>
  <c r="I72" i="1" s="1"/>
  <c r="D3" i="15" s="1"/>
  <c r="F3" i="15" s="1"/>
</calcChain>
</file>

<file path=xl/sharedStrings.xml><?xml version="1.0" encoding="utf-8"?>
<sst xmlns="http://schemas.openxmlformats.org/spreadsheetml/2006/main" count="575" uniqueCount="95">
  <si>
    <t>×</t>
    <phoneticPr fontId="1"/>
  </si>
  <si>
    <t>=</t>
    <phoneticPr fontId="1"/>
  </si>
  <si>
    <t>通用口</t>
    <rPh sb="0" eb="3">
      <t>ツウヨウグチ</t>
    </rPh>
    <phoneticPr fontId="1"/>
  </si>
  <si>
    <t>相談室1</t>
    <rPh sb="0" eb="3">
      <t>ソウダンシツ</t>
    </rPh>
    <phoneticPr fontId="1"/>
  </si>
  <si>
    <t>階段部</t>
    <rPh sb="0" eb="3">
      <t>カイダンブ</t>
    </rPh>
    <phoneticPr fontId="1"/>
  </si>
  <si>
    <t>2Fフロア</t>
    <phoneticPr fontId="1"/>
  </si>
  <si>
    <t>男子トイレ</t>
    <rPh sb="0" eb="2">
      <t>ダンシ</t>
    </rPh>
    <phoneticPr fontId="1"/>
  </si>
  <si>
    <t>給湯室</t>
    <rPh sb="0" eb="3">
      <t>キュウトウシツ</t>
    </rPh>
    <phoneticPr fontId="1"/>
  </si>
  <si>
    <t>相談室2</t>
    <rPh sb="0" eb="3">
      <t>ソウダンシツ</t>
    </rPh>
    <phoneticPr fontId="1"/>
  </si>
  <si>
    <t>301会議室</t>
    <rPh sb="3" eb="6">
      <t>カイギシツ</t>
    </rPh>
    <phoneticPr fontId="1"/>
  </si>
  <si>
    <t>302会議室</t>
    <rPh sb="3" eb="6">
      <t>カイギシツ</t>
    </rPh>
    <phoneticPr fontId="1"/>
  </si>
  <si>
    <t>防災倉庫</t>
    <rPh sb="0" eb="4">
      <t>ボウサイソウコ</t>
    </rPh>
    <phoneticPr fontId="1"/>
  </si>
  <si>
    <t>旧議場</t>
    <rPh sb="0" eb="1">
      <t>キュウ</t>
    </rPh>
    <rPh sb="1" eb="3">
      <t>ギジョウ</t>
    </rPh>
    <phoneticPr fontId="1"/>
  </si>
  <si>
    <t>3F男子トイレ</t>
    <rPh sb="2" eb="4">
      <t>ダンシ</t>
    </rPh>
    <phoneticPr fontId="1"/>
  </si>
  <si>
    <t>3F給湯室</t>
    <rPh sb="2" eb="5">
      <t>キュウトウシツ</t>
    </rPh>
    <phoneticPr fontId="1"/>
  </si>
  <si>
    <t>職員通用口</t>
    <rPh sb="0" eb="2">
      <t>ショクイン</t>
    </rPh>
    <rPh sb="2" eb="5">
      <t>ツウヨウグチ</t>
    </rPh>
    <phoneticPr fontId="1"/>
  </si>
  <si>
    <t>廊下</t>
    <rPh sb="0" eb="2">
      <t>ロウカ</t>
    </rPh>
    <phoneticPr fontId="1"/>
  </si>
  <si>
    <t>厚生室</t>
    <rPh sb="0" eb="3">
      <t>コウセイシツ</t>
    </rPh>
    <phoneticPr fontId="1"/>
  </si>
  <si>
    <t>旧宿直室</t>
    <rPh sb="0" eb="1">
      <t>キュウ</t>
    </rPh>
    <rPh sb="1" eb="4">
      <t>シュクチョクシツ</t>
    </rPh>
    <phoneticPr fontId="1"/>
  </si>
  <si>
    <t>別館裏口</t>
    <rPh sb="0" eb="2">
      <t>ベッカン</t>
    </rPh>
    <rPh sb="2" eb="4">
      <t>ウラグチ</t>
    </rPh>
    <phoneticPr fontId="1"/>
  </si>
  <si>
    <t>女子更衣室</t>
    <rPh sb="0" eb="2">
      <t>ジョシ</t>
    </rPh>
    <rPh sb="2" eb="5">
      <t>コウイシツ</t>
    </rPh>
    <phoneticPr fontId="1"/>
  </si>
  <si>
    <t>男子更衣室</t>
    <rPh sb="0" eb="2">
      <t>ダンシ</t>
    </rPh>
    <rPh sb="2" eb="5">
      <t>コウイシツ</t>
    </rPh>
    <phoneticPr fontId="1"/>
  </si>
  <si>
    <t>女子トイレ</t>
    <rPh sb="0" eb="2">
      <t>ジョシ</t>
    </rPh>
    <phoneticPr fontId="1"/>
  </si>
  <si>
    <t>風除室・自動ﾄﾞｱ</t>
    <rPh sb="0" eb="3">
      <t>フウジョシツ</t>
    </rPh>
    <rPh sb="4" eb="6">
      <t>ジドウ</t>
    </rPh>
    <phoneticPr fontId="1"/>
  </si>
  <si>
    <t>会議室</t>
    <rPh sb="0" eb="3">
      <t>カイギシツ</t>
    </rPh>
    <phoneticPr fontId="1"/>
  </si>
  <si>
    <t>書庫</t>
    <rPh sb="0" eb="2">
      <t>ショコ</t>
    </rPh>
    <phoneticPr fontId="1"/>
  </si>
  <si>
    <t>事務室</t>
    <rPh sb="0" eb="3">
      <t>ジムシツ</t>
    </rPh>
    <phoneticPr fontId="1"/>
  </si>
  <si>
    <t>裏口</t>
    <rPh sb="0" eb="2">
      <t>ウラグチ</t>
    </rPh>
    <phoneticPr fontId="1"/>
  </si>
  <si>
    <t>防災会議室</t>
    <rPh sb="0" eb="5">
      <t>ボウサイカイギシツ</t>
    </rPh>
    <phoneticPr fontId="1"/>
  </si>
  <si>
    <t>応接室</t>
    <rPh sb="0" eb="3">
      <t>オウセツシツ</t>
    </rPh>
    <phoneticPr fontId="1"/>
  </si>
  <si>
    <t>201会議室</t>
    <rPh sb="3" eb="6">
      <t>カイギシツ</t>
    </rPh>
    <phoneticPr fontId="1"/>
  </si>
  <si>
    <t>健康広場</t>
    <rPh sb="0" eb="4">
      <t>ケンコウヒロバ</t>
    </rPh>
    <phoneticPr fontId="1"/>
  </si>
  <si>
    <t>休憩室</t>
    <rPh sb="0" eb="3">
      <t>キュウケイシツ</t>
    </rPh>
    <phoneticPr fontId="1"/>
  </si>
  <si>
    <t>通用口(階段部)</t>
    <rPh sb="0" eb="3">
      <t>ツウヨウグチ</t>
    </rPh>
    <rPh sb="4" eb="7">
      <t>カイダンブ</t>
    </rPh>
    <phoneticPr fontId="1"/>
  </si>
  <si>
    <t>通用口(本館部)</t>
    <rPh sb="0" eb="3">
      <t>ツウヨウグチ</t>
    </rPh>
    <rPh sb="4" eb="6">
      <t>ホンカン</t>
    </rPh>
    <rPh sb="6" eb="7">
      <t>ブ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</si>
  <si>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</si>
  <si>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</si>
  <si>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+</t>
    <phoneticPr fontId="1"/>
  </si>
  <si>
    <t>守衛室</t>
    <rPh sb="0" eb="3">
      <t>シュエイシツ</t>
    </rPh>
    <phoneticPr fontId="1"/>
  </si>
  <si>
    <t>各階踊り場部</t>
    <rPh sb="0" eb="2">
      <t>カクカイ</t>
    </rPh>
    <rPh sb="2" eb="3">
      <t>オド</t>
    </rPh>
    <rPh sb="4" eb="6">
      <t>バブ</t>
    </rPh>
    <phoneticPr fontId="1"/>
  </si>
  <si>
    <t>大会議室</t>
    <rPh sb="0" eb="1">
      <t>ダイ</t>
    </rPh>
    <rPh sb="1" eb="4">
      <t>カイギシツ</t>
    </rPh>
    <phoneticPr fontId="1"/>
  </si>
  <si>
    <t>金融機関</t>
    <rPh sb="0" eb="4">
      <t>キンユウキカン</t>
    </rPh>
    <phoneticPr fontId="1"/>
  </si>
  <si>
    <t>議場</t>
    <rPh sb="0" eb="2">
      <t>ギジョウ</t>
    </rPh>
    <phoneticPr fontId="1"/>
  </si>
  <si>
    <t>m2</t>
    <phoneticPr fontId="1"/>
  </si>
  <si>
    <t>相談室①</t>
    <rPh sb="0" eb="3">
      <t>ソウダンシツ</t>
    </rPh>
    <phoneticPr fontId="1"/>
  </si>
  <si>
    <t>相談室②</t>
    <rPh sb="0" eb="3">
      <t>ソウダンシツ</t>
    </rPh>
    <phoneticPr fontId="1"/>
  </si>
  <si>
    <t>支所(洗浄ワックス)</t>
    <rPh sb="0" eb="2">
      <t>シショ</t>
    </rPh>
    <rPh sb="3" eb="5">
      <t>センジョウ</t>
    </rPh>
    <phoneticPr fontId="1"/>
  </si>
  <si>
    <t>支所(剥離ワックス)</t>
    <rPh sb="0" eb="2">
      <t>シショ</t>
    </rPh>
    <rPh sb="3" eb="5">
      <t>ハクリ</t>
    </rPh>
    <phoneticPr fontId="1"/>
  </si>
  <si>
    <t>1F～3F</t>
    <phoneticPr fontId="1"/>
  </si>
  <si>
    <t>支所(絨毯)</t>
    <rPh sb="0" eb="2">
      <t>シショ</t>
    </rPh>
    <rPh sb="3" eb="5">
      <t>ジュウタン</t>
    </rPh>
    <phoneticPr fontId="1"/>
  </si>
  <si>
    <t>予備室</t>
    <rPh sb="0" eb="3">
      <t>ヨビシツ</t>
    </rPh>
    <phoneticPr fontId="1"/>
  </si>
  <si>
    <t>本館
1F</t>
    <rPh sb="0" eb="2">
      <t>ホンカン</t>
    </rPh>
    <phoneticPr fontId="1"/>
  </si>
  <si>
    <t>本館
2F</t>
    <rPh sb="0" eb="2">
      <t>ホンカン</t>
    </rPh>
    <phoneticPr fontId="1"/>
  </si>
  <si>
    <t>本館 3F</t>
    <rPh sb="0" eb="2">
      <t>ホンカン</t>
    </rPh>
    <phoneticPr fontId="1"/>
  </si>
  <si>
    <t>本館
階段</t>
    <rPh sb="0" eb="2">
      <t>ホンカン</t>
    </rPh>
    <rPh sb="3" eb="5">
      <t>カイダン</t>
    </rPh>
    <phoneticPr fontId="1"/>
  </si>
  <si>
    <t>別館
1F</t>
    <rPh sb="0" eb="2">
      <t>ベッカン</t>
    </rPh>
    <phoneticPr fontId="1"/>
  </si>
  <si>
    <t>202会議室</t>
    <rPh sb="3" eb="6">
      <t>カイギシツ</t>
    </rPh>
    <phoneticPr fontId="1"/>
  </si>
  <si>
    <t>別館
2F</t>
    <rPh sb="0" eb="2">
      <t>ベッカン</t>
    </rPh>
    <phoneticPr fontId="1"/>
  </si>
  <si>
    <t>別館 1F</t>
    <rPh sb="0" eb="2">
      <t>ベッカン</t>
    </rPh>
    <phoneticPr fontId="1"/>
  </si>
  <si>
    <t>別館
3F</t>
    <rPh sb="0" eb="2">
      <t>ベッカン</t>
    </rPh>
    <phoneticPr fontId="1"/>
  </si>
  <si>
    <t>ホール・廊下</t>
    <rPh sb="4" eb="6">
      <t>ロウカ</t>
    </rPh>
    <phoneticPr fontId="1"/>
  </si>
  <si>
    <t>別館
階段</t>
    <rPh sb="0" eb="2">
      <t>ベッカン</t>
    </rPh>
    <rPh sb="3" eb="5">
      <t>カイダン</t>
    </rPh>
    <phoneticPr fontId="1"/>
  </si>
  <si>
    <t>1F～屋上</t>
    <rPh sb="3" eb="5">
      <t>オクジョウ</t>
    </rPh>
    <phoneticPr fontId="1"/>
  </si>
  <si>
    <t>支所(トイレ・給湯室)</t>
    <rPh sb="0" eb="2">
      <t>シショ</t>
    </rPh>
    <rPh sb="7" eb="10">
      <t>キュウトウシツ</t>
    </rPh>
    <phoneticPr fontId="1"/>
  </si>
  <si>
    <t>本館
3F</t>
    <rPh sb="0" eb="2">
      <t>ホンカン</t>
    </rPh>
    <phoneticPr fontId="1"/>
  </si>
  <si>
    <t>トイレ前</t>
    <rPh sb="3" eb="4">
      <t>マエ</t>
    </rPh>
    <phoneticPr fontId="1"/>
  </si>
  <si>
    <t>男子トイレ①</t>
    <rPh sb="0" eb="2">
      <t>ダンシ</t>
    </rPh>
    <phoneticPr fontId="1"/>
  </si>
  <si>
    <t>男子トイレ②</t>
    <rPh sb="0" eb="2">
      <t>ダンシ</t>
    </rPh>
    <phoneticPr fontId="1"/>
  </si>
  <si>
    <t>女子トイレ①</t>
    <rPh sb="0" eb="2">
      <t>ジョシ</t>
    </rPh>
    <phoneticPr fontId="1"/>
  </si>
  <si>
    <t>女子トイレ②</t>
    <rPh sb="0" eb="2">
      <t>ジョシ</t>
    </rPh>
    <phoneticPr fontId="1"/>
  </si>
  <si>
    <t>湯沸室</t>
    <rPh sb="0" eb="3">
      <t>ユワカシシツ</t>
    </rPh>
    <phoneticPr fontId="1"/>
  </si>
  <si>
    <t>1F～2F</t>
    <phoneticPr fontId="1"/>
  </si>
  <si>
    <t>大会議室</t>
    <rPh sb="0" eb="4">
      <t>ダイカイギシツ</t>
    </rPh>
    <phoneticPr fontId="1"/>
  </si>
  <si>
    <t>別館 3F</t>
    <rPh sb="0" eb="2">
      <t>ベッカン</t>
    </rPh>
    <phoneticPr fontId="1"/>
  </si>
  <si>
    <t>本館
1F
（両面）</t>
    <rPh sb="0" eb="2">
      <t>ホンカン</t>
    </rPh>
    <rPh sb="7" eb="9">
      <t>リョウメン</t>
    </rPh>
    <phoneticPr fontId="1"/>
  </si>
  <si>
    <t>本館
2F
（両面）</t>
    <phoneticPr fontId="1"/>
  </si>
  <si>
    <t>本館
3F
（両面）</t>
    <phoneticPr fontId="1"/>
  </si>
  <si>
    <t>本館 階段（両面）</t>
    <rPh sb="0" eb="2">
      <t>ホンカン</t>
    </rPh>
    <rPh sb="3" eb="5">
      <t>カイダン</t>
    </rPh>
    <rPh sb="6" eb="8">
      <t>リョウメン</t>
    </rPh>
    <phoneticPr fontId="1"/>
  </si>
  <si>
    <t>別館
1F
（両面）</t>
    <rPh sb="0" eb="1">
      <t>ベツ</t>
    </rPh>
    <phoneticPr fontId="1"/>
  </si>
  <si>
    <t>別館
2F
（両面）</t>
    <phoneticPr fontId="1"/>
  </si>
  <si>
    <t>別館
3F
（両面）</t>
    <phoneticPr fontId="1"/>
  </si>
  <si>
    <t>別館 3F　（片面）</t>
    <rPh sb="0" eb="2">
      <t>ベッカン</t>
    </rPh>
    <rPh sb="7" eb="9">
      <t>カタメン</t>
    </rPh>
    <phoneticPr fontId="1"/>
  </si>
  <si>
    <t>別館 階段　（片面）</t>
    <rPh sb="0" eb="2">
      <t>ベッカン</t>
    </rPh>
    <rPh sb="3" eb="5">
      <t>カイダン</t>
    </rPh>
    <rPh sb="7" eb="9">
      <t>カタメン</t>
    </rPh>
    <phoneticPr fontId="1"/>
  </si>
  <si>
    <t>支所(ガラス清掃)</t>
    <rPh sb="6" eb="8">
      <t>セイソウ</t>
    </rPh>
    <phoneticPr fontId="1"/>
  </si>
  <si>
    <t>議場控除</t>
    <rPh sb="0" eb="2">
      <t>ギジョウ</t>
    </rPh>
    <rPh sb="2" eb="4">
      <t>コウジョ</t>
    </rPh>
    <phoneticPr fontId="1"/>
  </si>
  <si>
    <t>洗浄ワックス</t>
    <rPh sb="0" eb="2">
      <t>センジョウ</t>
    </rPh>
    <phoneticPr fontId="1"/>
  </si>
  <si>
    <t>ガラス清掃</t>
    <rPh sb="3" eb="5">
      <t>セイソウ</t>
    </rPh>
    <phoneticPr fontId="1"/>
  </si>
  <si>
    <t>トイレ・給湯室清掃</t>
    <rPh sb="4" eb="7">
      <t>キュウトウシツ</t>
    </rPh>
    <rPh sb="7" eb="9">
      <t>セイソウ</t>
    </rPh>
    <phoneticPr fontId="1"/>
  </si>
  <si>
    <t>絨毯清掃</t>
    <rPh sb="0" eb="4">
      <t>ジュウタンセイソウ</t>
    </rPh>
    <phoneticPr fontId="1"/>
  </si>
  <si>
    <t>単位</t>
    <rPh sb="0" eb="2">
      <t>タンイ</t>
    </rPh>
    <phoneticPr fontId="1"/>
  </si>
  <si>
    <t>面積</t>
    <rPh sb="0" eb="2">
      <t>メンセキ</t>
    </rPh>
    <phoneticPr fontId="1"/>
  </si>
  <si>
    <t>回数</t>
    <rPh sb="0" eb="2">
      <t>カイスウ</t>
    </rPh>
    <phoneticPr fontId="1"/>
  </si>
  <si>
    <t>総面積</t>
    <rPh sb="0" eb="3">
      <t>ソウメンセキ</t>
    </rPh>
    <phoneticPr fontId="1"/>
  </si>
  <si>
    <t>支所庁舎清掃業務</t>
    <rPh sb="0" eb="2">
      <t>シショ</t>
    </rPh>
    <rPh sb="2" eb="4">
      <t>チョウシャ</t>
    </rPh>
    <rPh sb="4" eb="8">
      <t>セイソウギョウム</t>
    </rPh>
    <phoneticPr fontId="1"/>
  </si>
  <si>
    <t>摘要</t>
    <rPh sb="0" eb="2">
      <t>テキヨウ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</si>
</sst>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Border="1" applyAlignment="1">
      <alignment vertical="center"/>
    </xf>
    <xf numFmtId="2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2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176" fontId="2" fillId="0" borderId="0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vertical="center"/>
    </xf>
    <xf numFmtId="0" fontId="2" fillId="0" borderId="11" xfId="0" applyFont="1" applyBorder="1" applyAlignment="1">
      <alignment textRotation="255"/>
    </xf>
    <xf numFmtId="0" fontId="2" fillId="0" borderId="12" xfId="0" applyFont="1" applyBorder="1" applyAlignment="1">
      <alignment vertical="center"/>
    </xf>
    <xf numFmtId="2" fontId="2" fillId="0" borderId="8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2" fontId="2" fillId="2" borderId="14" xfId="0" applyNumberFormat="1" applyFont="1" applyFill="1" applyBorder="1" applyAlignment="1">
      <alignment horizontal="right" vertical="center"/>
    </xf>
    <xf numFmtId="0" fontId="2" fillId="2" borderId="14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vertical="center"/>
    </xf>
    <xf numFmtId="2" fontId="2" fillId="0" borderId="5" xfId="0" applyNumberFormat="1" applyFont="1" applyFill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2" fontId="2" fillId="2" borderId="14" xfId="0" applyNumberFormat="1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right" vertical="center"/>
    </xf>
    <xf numFmtId="1" fontId="2" fillId="0" borderId="0" xfId="0" applyNumberFormat="1" applyFont="1" applyBorder="1" applyAlignment="1">
      <alignment horizontal="right" vertical="center"/>
    </xf>
    <xf numFmtId="0" fontId="2" fillId="0" borderId="0" xfId="0" applyFont="1">
      <alignment vertical="center"/>
    </xf>
    <xf numFmtId="0" fontId="2" fillId="0" borderId="10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2" borderId="13" xfId="0" applyFont="1" applyFill="1" applyBorder="1">
      <alignment vertical="center"/>
    </xf>
    <xf numFmtId="0" fontId="2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3" fillId="0" borderId="13" xfId="0" applyFont="1" applyBorder="1" applyAlignment="1">
      <alignment horizontal="center" vertical="center" wrapText="1"/>
    </xf>
    <xf numFmtId="0" fontId="3" fillId="2" borderId="13" xfId="0" applyFont="1" applyFill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right" vertical="center"/>
    </xf>
    <xf numFmtId="0" fontId="4" fillId="0" borderId="10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3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Border="1">
      <alignment vertical="center"/>
    </xf>
    <xf numFmtId="2" fontId="2" fillId="0" borderId="0" xfId="0" applyNumberFormat="1" applyFont="1" applyAlignment="1">
      <alignment vertical="center"/>
    </xf>
    <xf numFmtId="177" fontId="2" fillId="0" borderId="5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 vertical="center"/>
    </xf>
    <xf numFmtId="2" fontId="2" fillId="0" borderId="5" xfId="0" applyNumberFormat="1" applyFont="1" applyBorder="1">
      <alignment vertical="center"/>
    </xf>
    <xf numFmtId="2" fontId="2" fillId="0" borderId="0" xfId="0" applyNumberFormat="1" applyFont="1" applyBorder="1">
      <alignment vertical="center"/>
    </xf>
    <xf numFmtId="2" fontId="2" fillId="0" borderId="8" xfId="0" applyNumberFormat="1" applyFont="1" applyBorder="1">
      <alignment vertical="center"/>
    </xf>
    <xf numFmtId="2" fontId="2" fillId="2" borderId="14" xfId="0" applyNumberFormat="1" applyFont="1" applyFill="1" applyBorder="1">
      <alignment vertical="center"/>
    </xf>
    <xf numFmtId="2" fontId="2" fillId="0" borderId="0" xfId="0" applyNumberFormat="1" applyFont="1">
      <alignment vertical="center"/>
    </xf>
    <xf numFmtId="0" fontId="4" fillId="3" borderId="15" xfId="0" applyFont="1" applyFill="1" applyBorder="1">
      <alignment vertical="center"/>
    </xf>
    <xf numFmtId="0" fontId="4" fillId="4" borderId="15" xfId="0" applyFont="1" applyFill="1" applyBorder="1">
      <alignment vertical="center"/>
    </xf>
    <xf numFmtId="0" fontId="4" fillId="5" borderId="15" xfId="0" applyFont="1" applyFill="1" applyBorder="1">
      <alignment vertical="center"/>
    </xf>
    <xf numFmtId="0" fontId="4" fillId="5" borderId="13" xfId="0" applyFont="1" applyFill="1" applyBorder="1">
      <alignment vertical="center"/>
    </xf>
    <xf numFmtId="0" fontId="4" fillId="4" borderId="13" xfId="0" applyFont="1" applyFill="1" applyBorder="1">
      <alignment vertical="center"/>
    </xf>
    <xf numFmtId="0" fontId="4" fillId="3" borderId="13" xfId="0" applyFont="1" applyFill="1" applyBorder="1">
      <alignment vertical="center"/>
    </xf>
    <xf numFmtId="176" fontId="4" fillId="0" borderId="0" xfId="0" applyNumberFormat="1" applyFont="1">
      <alignment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center"/>
    </xf>
    <xf numFmtId="2" fontId="5" fillId="0" borderId="5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66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00">
            <a:alpha val="20000"/>
          </a:srgbClr>
        </a:solidFill>
        <a:ln w="12700">
          <a:solidFill>
            <a:srgbClr val="FFFF00"/>
          </a:solidFill>
        </a:ln>
      </a:spPr>
      <a:bodyPr rot="0" spcFirstLastPara="0" vertOverflow="clip" horzOverflow="clip" vert="horz" wrap="square" lIns="91440" tIns="45720" rIns="91440" bIns="45720" numCol="1" spcCol="0" rtlCol="0" fromWordArt="0" anchor="t" anchorCtr="0" forceAA="0" compatLnSpc="1">
        <a:prstTxWarp prst="textNoShape">
          <a:avLst/>
        </a:prstTxWarp>
        <a:noAutofit/>
      </a:bodyPr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9903B-D39F-4AEF-98A7-25E56AEAFE33}">
  <dimension ref="A1:G6"/>
  <sheetViews>
    <sheetView tabSelected="1" workbookViewId="0">
      <selection activeCell="D7" sqref="D7"/>
    </sheetView>
  </sheetViews>
  <sheetFormatPr defaultRowHeight="24.95" customHeight="1" x14ac:dyDescent="0.4"/>
  <cols>
    <col min="1" max="1" width="2.625" style="64" customWidth="1"/>
    <col min="2" max="2" width="21.375" style="64" bestFit="1" customWidth="1"/>
    <col min="3" max="3" width="9" style="64"/>
    <col min="4" max="7" width="10.625" style="64" customWidth="1"/>
    <col min="8" max="16384" width="9" style="64"/>
  </cols>
  <sheetData>
    <row r="1" spans="1:7" ht="24.95" customHeight="1" x14ac:dyDescent="0.4">
      <c r="A1" s="61" t="s">
        <v>93</v>
      </c>
      <c r="B1" s="62"/>
      <c r="C1" s="63" t="s">
        <v>89</v>
      </c>
      <c r="D1" s="63" t="s">
        <v>90</v>
      </c>
      <c r="E1" s="63" t="s">
        <v>91</v>
      </c>
      <c r="F1" s="63" t="s">
        <v>92</v>
      </c>
      <c r="G1" s="63" t="s">
        <v>94</v>
      </c>
    </row>
    <row r="2" spans="1:7" ht="24.95" customHeight="1" x14ac:dyDescent="0.4">
      <c r="A2" s="81"/>
      <c r="B2" s="78" t="s">
        <v>85</v>
      </c>
      <c r="C2" s="63" t="s">
        <v>43</v>
      </c>
      <c r="D2" s="68">
        <f>'支所(洗浄ワックス) '!I75</f>
        <v>1008.7700000000002</v>
      </c>
      <c r="E2" s="63">
        <v>2</v>
      </c>
      <c r="F2" s="67">
        <f>ROUNDUP(D2*E2,1)</f>
        <v>2017.6</v>
      </c>
      <c r="G2" s="63"/>
    </row>
    <row r="3" spans="1:7" ht="24.95" customHeight="1" x14ac:dyDescent="0.4">
      <c r="A3" s="65"/>
      <c r="B3" s="66" t="s">
        <v>86</v>
      </c>
      <c r="C3" s="63" t="s">
        <v>43</v>
      </c>
      <c r="D3" s="68">
        <f>ROUND('支所(ガラス)'!I72,1)</f>
        <v>378.4</v>
      </c>
      <c r="E3" s="63">
        <v>2</v>
      </c>
      <c r="F3" s="67">
        <f t="shared" ref="F2:F5" si="0">ROUND(D3*E3,1)</f>
        <v>756.8</v>
      </c>
      <c r="G3" s="67"/>
    </row>
    <row r="4" spans="1:7" ht="24.95" customHeight="1" x14ac:dyDescent="0.4">
      <c r="A4" s="80"/>
      <c r="B4" s="79" t="s">
        <v>87</v>
      </c>
      <c r="C4" s="63" t="s">
        <v>43</v>
      </c>
      <c r="D4" s="68">
        <f>ROUND('支所(トイレ・給湯室) '!I23,1)</f>
        <v>65.599999999999994</v>
      </c>
      <c r="E4" s="63">
        <v>2</v>
      </c>
      <c r="F4" s="68">
        <f t="shared" si="0"/>
        <v>131.19999999999999</v>
      </c>
      <c r="G4" s="67"/>
    </row>
    <row r="5" spans="1:7" ht="24.95" customHeight="1" x14ac:dyDescent="0.4">
      <c r="A5" s="82"/>
      <c r="B5" s="77" t="s">
        <v>88</v>
      </c>
      <c r="C5" s="63" t="s">
        <v>43</v>
      </c>
      <c r="D5" s="68">
        <f>ROUND('支所(絨毯) '!I18,1)</f>
        <v>458.7</v>
      </c>
      <c r="E5" s="63">
        <v>2</v>
      </c>
      <c r="F5" s="67">
        <f t="shared" si="0"/>
        <v>917.4</v>
      </c>
      <c r="G5" s="67"/>
    </row>
    <row r="6" spans="1:7" ht="24.95" customHeight="1" x14ac:dyDescent="0.4">
      <c r="D6" s="83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103B2-74AC-45E2-A3EE-BABF6DA77F75}">
  <dimension ref="A1:J75"/>
  <sheetViews>
    <sheetView tabSelected="1" view="pageBreakPreview" topLeftCell="A13" zoomScaleNormal="100" zoomScaleSheetLayoutView="100" workbookViewId="0">
      <selection activeCell="D7" sqref="D7"/>
    </sheetView>
  </sheetViews>
  <sheetFormatPr defaultRowHeight="18.600000000000001" customHeight="1" x14ac:dyDescent="0.4"/>
  <cols>
    <col min="1" max="1" width="7.625" style="1" customWidth="1"/>
    <col min="2" max="2" width="17.625" style="1" customWidth="1"/>
    <col min="3" max="3" width="7.625" style="2" customWidth="1"/>
    <col min="4" max="4" width="4.625" style="3" customWidth="1"/>
    <col min="5" max="5" width="7.625" style="2" customWidth="1"/>
    <col min="6" max="6" width="4.625" style="3" customWidth="1"/>
    <col min="7" max="7" width="7.625" style="3" customWidth="1"/>
    <col min="8" max="8" width="4.625" style="3" customWidth="1"/>
    <col min="9" max="9" width="7.625" style="3" customWidth="1"/>
    <col min="10" max="10" width="10.625" style="1" customWidth="1"/>
    <col min="11" max="16384" width="9" style="1"/>
  </cols>
  <sheetData>
    <row r="1" spans="1:10" ht="18.600000000000001" customHeight="1" x14ac:dyDescent="0.4">
      <c r="A1" s="1" t="s">
        <v>46</v>
      </c>
    </row>
    <row r="2" spans="1:10" ht="18.600000000000001" customHeight="1" x14ac:dyDescent="0.4">
      <c r="A2" s="92" t="s">
        <v>51</v>
      </c>
      <c r="B2" s="4" t="s">
        <v>26</v>
      </c>
      <c r="C2" s="5">
        <v>4.8</v>
      </c>
      <c r="D2" s="6" t="s">
        <v>0</v>
      </c>
      <c r="E2" s="5">
        <v>4</v>
      </c>
      <c r="F2" s="6"/>
      <c r="G2" s="6"/>
      <c r="H2" s="6" t="s">
        <v>1</v>
      </c>
      <c r="I2" s="5">
        <f>ROUND(C2*E2,2)</f>
        <v>19.2</v>
      </c>
      <c r="J2" s="7"/>
    </row>
    <row r="3" spans="1:10" ht="18.600000000000001" customHeight="1" x14ac:dyDescent="0.4">
      <c r="A3" s="93"/>
      <c r="B3" s="8"/>
      <c r="C3" s="9">
        <v>14.4</v>
      </c>
      <c r="D3" s="10" t="s">
        <v>0</v>
      </c>
      <c r="E3" s="9">
        <v>10.6</v>
      </c>
      <c r="F3" s="10"/>
      <c r="G3" s="10"/>
      <c r="H3" s="10" t="s">
        <v>1</v>
      </c>
      <c r="I3" s="9">
        <f t="shared" ref="I3:I7" si="0">ROUND(C3*E3,2)</f>
        <v>152.63999999999999</v>
      </c>
      <c r="J3" s="12"/>
    </row>
    <row r="4" spans="1:10" ht="18.600000000000001" customHeight="1" x14ac:dyDescent="0.4">
      <c r="A4" s="93"/>
      <c r="B4" s="8"/>
      <c r="C4" s="9">
        <v>4.8</v>
      </c>
      <c r="D4" s="10" t="s">
        <v>0</v>
      </c>
      <c r="E4" s="9">
        <v>9.5</v>
      </c>
      <c r="F4" s="10"/>
      <c r="G4" s="10"/>
      <c r="H4" s="10" t="s">
        <v>1</v>
      </c>
      <c r="I4" s="9">
        <f t="shared" si="0"/>
        <v>45.6</v>
      </c>
      <c r="J4" s="12"/>
    </row>
    <row r="5" spans="1:10" ht="18.600000000000001" customHeight="1" x14ac:dyDescent="0.4">
      <c r="A5" s="93"/>
      <c r="B5" s="8" t="s">
        <v>44</v>
      </c>
      <c r="C5" s="9">
        <v>4.8</v>
      </c>
      <c r="D5" s="10" t="s">
        <v>0</v>
      </c>
      <c r="E5" s="9">
        <v>4</v>
      </c>
      <c r="F5" s="10"/>
      <c r="G5" s="10"/>
      <c r="H5" s="10" t="s">
        <v>1</v>
      </c>
      <c r="I5" s="9">
        <f t="shared" si="0"/>
        <v>19.2</v>
      </c>
      <c r="J5" s="12"/>
    </row>
    <row r="6" spans="1:10" ht="18.600000000000001" customHeight="1" x14ac:dyDescent="0.4">
      <c r="A6" s="93"/>
      <c r="B6" s="8" t="s">
        <v>41</v>
      </c>
      <c r="C6" s="9">
        <v>2.2999999999999998</v>
      </c>
      <c r="D6" s="10" t="s">
        <v>0</v>
      </c>
      <c r="E6" s="9">
        <v>1.9</v>
      </c>
      <c r="F6" s="10"/>
      <c r="G6" s="10"/>
      <c r="H6" s="10" t="s">
        <v>1</v>
      </c>
      <c r="I6" s="9">
        <f t="shared" si="0"/>
        <v>4.37</v>
      </c>
      <c r="J6" s="12"/>
    </row>
    <row r="7" spans="1:10" ht="18.600000000000001" customHeight="1" x14ac:dyDescent="0.4">
      <c r="A7" s="93"/>
      <c r="B7" s="8" t="s">
        <v>45</v>
      </c>
      <c r="C7" s="9">
        <v>4.8</v>
      </c>
      <c r="D7" s="10" t="s">
        <v>0</v>
      </c>
      <c r="E7" s="9">
        <v>4</v>
      </c>
      <c r="F7" s="10"/>
      <c r="G7" s="10"/>
      <c r="H7" s="10" t="s">
        <v>1</v>
      </c>
      <c r="I7" s="9">
        <f t="shared" si="0"/>
        <v>19.2</v>
      </c>
      <c r="J7" s="12"/>
    </row>
    <row r="8" spans="1:10" ht="18.600000000000001" customHeight="1" x14ac:dyDescent="0.4">
      <c r="A8" s="93"/>
      <c r="B8" s="8" t="s">
        <v>16</v>
      </c>
      <c r="C8" s="9">
        <v>4.7</v>
      </c>
      <c r="D8" s="10" t="s">
        <v>0</v>
      </c>
      <c r="E8" s="9">
        <v>2.5</v>
      </c>
      <c r="F8" s="10"/>
      <c r="G8" s="10"/>
      <c r="H8" s="10" t="s">
        <v>1</v>
      </c>
      <c r="I8" s="9">
        <f>ROUND(C8*E8,2)</f>
        <v>11.75</v>
      </c>
      <c r="J8" s="12"/>
    </row>
    <row r="9" spans="1:10" ht="18.600000000000001" customHeight="1" x14ac:dyDescent="0.4">
      <c r="A9" s="93"/>
      <c r="B9" s="8"/>
      <c r="C9" s="9">
        <v>1.8</v>
      </c>
      <c r="D9" s="10" t="s">
        <v>0</v>
      </c>
      <c r="E9" s="9">
        <v>4.3</v>
      </c>
      <c r="F9" s="10"/>
      <c r="G9" s="10"/>
      <c r="H9" s="10" t="s">
        <v>1</v>
      </c>
      <c r="I9" s="9">
        <f>ROUND(C9*E9,2)</f>
        <v>7.74</v>
      </c>
      <c r="J9" s="12"/>
    </row>
    <row r="10" spans="1:10" ht="18.600000000000001" customHeight="1" x14ac:dyDescent="0.4">
      <c r="A10" s="93"/>
      <c r="B10" s="8"/>
      <c r="C10" s="9">
        <v>2.4</v>
      </c>
      <c r="D10" s="10" t="s">
        <v>0</v>
      </c>
      <c r="E10" s="9">
        <v>18</v>
      </c>
      <c r="F10" s="10"/>
      <c r="G10" s="10"/>
      <c r="H10" s="10" t="s">
        <v>1</v>
      </c>
      <c r="I10" s="9">
        <f t="shared" ref="I10:I13" si="1">ROUND(C10*E10,2)</f>
        <v>43.2</v>
      </c>
      <c r="J10" s="12"/>
    </row>
    <row r="11" spans="1:10" ht="18.600000000000001" customHeight="1" x14ac:dyDescent="0.4">
      <c r="A11" s="93"/>
      <c r="B11" s="8"/>
      <c r="C11" s="9">
        <v>2.7</v>
      </c>
      <c r="D11" s="10" t="s">
        <v>0</v>
      </c>
      <c r="E11" s="9">
        <v>1.1000000000000001</v>
      </c>
      <c r="F11" s="10"/>
      <c r="G11" s="10"/>
      <c r="H11" s="10" t="s">
        <v>1</v>
      </c>
      <c r="I11" s="9">
        <f t="shared" si="1"/>
        <v>2.97</v>
      </c>
      <c r="J11" s="12"/>
    </row>
    <row r="12" spans="1:10" ht="18.600000000000001" customHeight="1" x14ac:dyDescent="0.4">
      <c r="A12" s="93"/>
      <c r="B12" s="8"/>
      <c r="C12" s="9">
        <v>3.5</v>
      </c>
      <c r="D12" s="10" t="s">
        <v>0</v>
      </c>
      <c r="E12" s="9">
        <v>4.5999999999999996</v>
      </c>
      <c r="F12" s="10"/>
      <c r="G12" s="10"/>
      <c r="H12" s="10" t="s">
        <v>1</v>
      </c>
      <c r="I12" s="9">
        <f t="shared" si="1"/>
        <v>16.100000000000001</v>
      </c>
      <c r="J12" s="12"/>
    </row>
    <row r="13" spans="1:10" ht="18.600000000000001" customHeight="1" x14ac:dyDescent="0.4">
      <c r="A13" s="94"/>
      <c r="B13" s="8"/>
      <c r="C13" s="9">
        <v>1.4</v>
      </c>
      <c r="D13" s="10" t="s">
        <v>0</v>
      </c>
      <c r="E13" s="9">
        <v>3.7</v>
      </c>
      <c r="F13" s="10"/>
      <c r="G13" s="10"/>
      <c r="H13" s="10" t="s">
        <v>1</v>
      </c>
      <c r="I13" s="9">
        <f t="shared" si="1"/>
        <v>5.18</v>
      </c>
      <c r="J13" s="12"/>
    </row>
    <row r="14" spans="1:10" ht="18.600000000000001" customHeight="1" x14ac:dyDescent="0.4">
      <c r="A14" s="18"/>
      <c r="B14" s="19" t="s">
        <v>35</v>
      </c>
      <c r="C14" s="20"/>
      <c r="D14" s="21"/>
      <c r="E14" s="20"/>
      <c r="F14" s="21"/>
      <c r="G14" s="21"/>
      <c r="H14" s="21"/>
      <c r="I14" s="20">
        <f>SUM(I2:I13)</f>
        <v>347.15000000000003</v>
      </c>
      <c r="J14" s="22"/>
    </row>
    <row r="15" spans="1:10" ht="18.600000000000001" customHeight="1" x14ac:dyDescent="0.4">
      <c r="A15" s="92" t="s">
        <v>52</v>
      </c>
      <c r="B15" s="24" t="s">
        <v>26</v>
      </c>
      <c r="C15" s="23">
        <v>10.7</v>
      </c>
      <c r="D15" s="6" t="s">
        <v>0</v>
      </c>
      <c r="E15" s="5">
        <v>6.7</v>
      </c>
      <c r="F15" s="6"/>
      <c r="G15" s="6"/>
      <c r="H15" s="6" t="s">
        <v>1</v>
      </c>
      <c r="I15" s="5">
        <f>ROUND(C15*E15,2)</f>
        <v>71.69</v>
      </c>
      <c r="J15" s="25"/>
    </row>
    <row r="16" spans="1:10" ht="18" customHeight="1" x14ac:dyDescent="0.4">
      <c r="A16" s="93"/>
      <c r="B16" s="26"/>
      <c r="C16" s="9">
        <v>4.0999999999999996</v>
      </c>
      <c r="D16" s="10" t="s">
        <v>0</v>
      </c>
      <c r="E16" s="9">
        <v>1.9</v>
      </c>
      <c r="F16" s="10"/>
      <c r="G16" s="10"/>
      <c r="H16" s="10" t="s">
        <v>1</v>
      </c>
      <c r="I16" s="9">
        <f t="shared" ref="I16:I19" si="2">ROUND(C16*E16,2)</f>
        <v>7.79</v>
      </c>
      <c r="J16" s="27"/>
    </row>
    <row r="17" spans="1:10" ht="18.600000000000001" customHeight="1" x14ac:dyDescent="0.4">
      <c r="A17" s="93"/>
      <c r="B17" s="26" t="s">
        <v>56</v>
      </c>
      <c r="C17" s="9">
        <v>4.8</v>
      </c>
      <c r="D17" s="10" t="s">
        <v>0</v>
      </c>
      <c r="E17" s="9">
        <v>4</v>
      </c>
      <c r="F17" s="10"/>
      <c r="G17" s="10"/>
      <c r="H17" s="10" t="s">
        <v>1</v>
      </c>
      <c r="I17" s="9">
        <f t="shared" si="2"/>
        <v>19.2</v>
      </c>
      <c r="J17" s="27"/>
    </row>
    <row r="18" spans="1:10" ht="18.600000000000001" customHeight="1" x14ac:dyDescent="0.4">
      <c r="A18" s="93"/>
      <c r="B18" s="26" t="s">
        <v>25</v>
      </c>
      <c r="C18" s="9">
        <v>1.7</v>
      </c>
      <c r="D18" s="10" t="s">
        <v>0</v>
      </c>
      <c r="E18" s="9">
        <v>0.9</v>
      </c>
      <c r="F18" s="10"/>
      <c r="G18" s="10"/>
      <c r="H18" s="10" t="s">
        <v>1</v>
      </c>
      <c r="I18" s="9">
        <f t="shared" si="2"/>
        <v>1.53</v>
      </c>
      <c r="J18" s="27"/>
    </row>
    <row r="19" spans="1:10" ht="18.600000000000001" customHeight="1" x14ac:dyDescent="0.4">
      <c r="A19" s="93"/>
      <c r="B19" s="33"/>
      <c r="C19" s="9">
        <v>2.6</v>
      </c>
      <c r="D19" s="10" t="s">
        <v>0</v>
      </c>
      <c r="E19" s="9">
        <v>2.7</v>
      </c>
      <c r="F19" s="10"/>
      <c r="G19" s="10"/>
      <c r="H19" s="10" t="s">
        <v>1</v>
      </c>
      <c r="I19" s="9">
        <f t="shared" si="2"/>
        <v>7.02</v>
      </c>
      <c r="J19" s="27"/>
    </row>
    <row r="20" spans="1:10" ht="18.600000000000001" customHeight="1" x14ac:dyDescent="0.4">
      <c r="A20" s="93"/>
      <c r="B20" s="33" t="s">
        <v>16</v>
      </c>
      <c r="C20" s="35">
        <v>4.3</v>
      </c>
      <c r="D20" s="10" t="s">
        <v>0</v>
      </c>
      <c r="E20" s="9">
        <v>1.5</v>
      </c>
      <c r="F20" s="10"/>
      <c r="G20" s="10"/>
      <c r="H20" s="10" t="s">
        <v>1</v>
      </c>
      <c r="I20" s="71">
        <f>ROUND(C20*E20,2)</f>
        <v>6.45</v>
      </c>
      <c r="J20" s="27"/>
    </row>
    <row r="21" spans="1:10" ht="18.600000000000001" customHeight="1" x14ac:dyDescent="0.4">
      <c r="A21" s="93"/>
      <c r="B21" s="33"/>
      <c r="C21" s="9">
        <v>2.2999999999999998</v>
      </c>
      <c r="D21" s="10" t="s">
        <v>0</v>
      </c>
      <c r="E21" s="9">
        <v>3.1</v>
      </c>
      <c r="F21" s="10"/>
      <c r="G21" s="10"/>
      <c r="H21" s="10" t="s">
        <v>1</v>
      </c>
      <c r="I21" s="71">
        <f>ROUND(C21*E21,2)</f>
        <v>7.13</v>
      </c>
      <c r="J21" s="27"/>
    </row>
    <row r="22" spans="1:10" ht="18.600000000000001" customHeight="1" x14ac:dyDescent="0.4">
      <c r="A22" s="93"/>
      <c r="B22" s="33"/>
      <c r="C22" s="9">
        <v>2.2999999999999998</v>
      </c>
      <c r="D22" s="10" t="s">
        <v>0</v>
      </c>
      <c r="E22" s="9">
        <v>10.7</v>
      </c>
      <c r="F22" s="10"/>
      <c r="G22" s="10"/>
      <c r="H22" s="10" t="s">
        <v>1</v>
      </c>
      <c r="I22" s="71">
        <f t="shared" ref="I22:I24" si="3">ROUND(C22*E22,2)</f>
        <v>24.61</v>
      </c>
      <c r="J22" s="27"/>
    </row>
    <row r="23" spans="1:10" ht="18.600000000000001" customHeight="1" x14ac:dyDescent="0.4">
      <c r="A23" s="93"/>
      <c r="B23" s="33"/>
      <c r="C23" s="9">
        <v>1.9</v>
      </c>
      <c r="D23" s="10" t="s">
        <v>0</v>
      </c>
      <c r="E23" s="9">
        <v>4.0999999999999996</v>
      </c>
      <c r="F23" s="10"/>
      <c r="G23" s="10"/>
      <c r="H23" s="10" t="s">
        <v>1</v>
      </c>
      <c r="I23" s="71">
        <f t="shared" si="3"/>
        <v>7.79</v>
      </c>
      <c r="J23" s="27"/>
    </row>
    <row r="24" spans="1:10" ht="18.600000000000001" customHeight="1" x14ac:dyDescent="0.4">
      <c r="A24" s="94"/>
      <c r="B24" s="36"/>
      <c r="C24" s="9">
        <v>1.4</v>
      </c>
      <c r="D24" s="10" t="s">
        <v>0</v>
      </c>
      <c r="E24" s="9">
        <v>4.4000000000000004</v>
      </c>
      <c r="F24" s="10"/>
      <c r="G24" s="10"/>
      <c r="H24" s="10" t="s">
        <v>1</v>
      </c>
      <c r="I24" s="71">
        <f t="shared" si="3"/>
        <v>6.16</v>
      </c>
      <c r="J24" s="27"/>
    </row>
    <row r="25" spans="1:10" ht="18.600000000000001" customHeight="1" x14ac:dyDescent="0.4">
      <c r="A25" s="28"/>
      <c r="B25" s="19" t="s">
        <v>35</v>
      </c>
      <c r="C25" s="29"/>
      <c r="D25" s="30"/>
      <c r="E25" s="29"/>
      <c r="F25" s="30"/>
      <c r="G25" s="30"/>
      <c r="H25" s="30"/>
      <c r="I25" s="20">
        <f>SUM(I15:I24)</f>
        <v>159.37</v>
      </c>
      <c r="J25" s="31"/>
    </row>
    <row r="26" spans="1:10" ht="18.600000000000001" customHeight="1" x14ac:dyDescent="0.4">
      <c r="A26" s="92" t="s">
        <v>64</v>
      </c>
      <c r="B26" s="24" t="s">
        <v>42</v>
      </c>
      <c r="C26" s="23">
        <v>1.7</v>
      </c>
      <c r="D26" s="6" t="s">
        <v>0</v>
      </c>
      <c r="E26" s="5">
        <v>1.85</v>
      </c>
      <c r="F26" s="6"/>
      <c r="G26" s="6"/>
      <c r="H26" s="6" t="s">
        <v>1</v>
      </c>
      <c r="I26" s="5">
        <f>ROUND(C26*E26,2)</f>
        <v>3.15</v>
      </c>
      <c r="J26" s="25"/>
    </row>
    <row r="27" spans="1:10" ht="18" customHeight="1" x14ac:dyDescent="0.4">
      <c r="A27" s="93"/>
      <c r="B27" s="26"/>
      <c r="C27" s="9">
        <v>14.2</v>
      </c>
      <c r="D27" s="10" t="s">
        <v>0</v>
      </c>
      <c r="E27" s="9">
        <v>1.05</v>
      </c>
      <c r="F27" s="10" t="s">
        <v>0</v>
      </c>
      <c r="G27" s="10">
        <v>2</v>
      </c>
      <c r="H27" s="10" t="s">
        <v>1</v>
      </c>
      <c r="I27" s="9">
        <f>ROUND(C27*E27*G27,2)</f>
        <v>29.82</v>
      </c>
      <c r="J27" s="27"/>
    </row>
    <row r="28" spans="1:10" ht="18.600000000000001" customHeight="1" x14ac:dyDescent="0.4">
      <c r="A28" s="93"/>
      <c r="B28" s="33"/>
      <c r="C28" s="9">
        <v>1.8</v>
      </c>
      <c r="D28" s="10" t="s">
        <v>0</v>
      </c>
      <c r="E28" s="9">
        <v>9.8000000000000007</v>
      </c>
      <c r="F28" s="10"/>
      <c r="G28" s="10"/>
      <c r="H28" s="10" t="s">
        <v>1</v>
      </c>
      <c r="I28" s="9">
        <f>ROUND(C28*E28,2)</f>
        <v>17.64</v>
      </c>
      <c r="J28" s="27"/>
    </row>
    <row r="29" spans="1:10" ht="18.600000000000001" customHeight="1" x14ac:dyDescent="0.4">
      <c r="A29" s="94"/>
      <c r="B29" s="33" t="s">
        <v>16</v>
      </c>
      <c r="C29" s="35">
        <v>1.8</v>
      </c>
      <c r="D29" s="10" t="s">
        <v>0</v>
      </c>
      <c r="E29" s="9">
        <v>14.6</v>
      </c>
      <c r="F29" s="10"/>
      <c r="G29" s="10"/>
      <c r="H29" s="10" t="s">
        <v>1</v>
      </c>
      <c r="I29" s="9">
        <f>ROUND(C29*E29,2)</f>
        <v>26.28</v>
      </c>
      <c r="J29" s="27"/>
    </row>
    <row r="30" spans="1:10" ht="18.600000000000001" customHeight="1" x14ac:dyDescent="0.4">
      <c r="A30" s="28"/>
      <c r="B30" s="19" t="s">
        <v>35</v>
      </c>
      <c r="C30" s="29"/>
      <c r="D30" s="30"/>
      <c r="E30" s="29"/>
      <c r="F30" s="30"/>
      <c r="G30" s="30"/>
      <c r="H30" s="30"/>
      <c r="I30" s="20">
        <f>SUM(I26:I29)</f>
        <v>76.89</v>
      </c>
      <c r="J30" s="31"/>
    </row>
    <row r="31" spans="1:10" ht="18.600000000000001" customHeight="1" x14ac:dyDescent="0.4">
      <c r="A31" s="92" t="s">
        <v>54</v>
      </c>
      <c r="B31" s="32" t="s">
        <v>62</v>
      </c>
      <c r="C31" s="5">
        <v>1.3</v>
      </c>
      <c r="D31" s="6" t="s">
        <v>0</v>
      </c>
      <c r="E31" s="5">
        <v>0.3</v>
      </c>
      <c r="F31" s="6" t="s">
        <v>0</v>
      </c>
      <c r="G31" s="39">
        <v>41</v>
      </c>
      <c r="H31" s="6" t="s">
        <v>1</v>
      </c>
      <c r="I31" s="5">
        <f>ROUND(C31*E31*G31,2)</f>
        <v>15.99</v>
      </c>
      <c r="J31" s="25"/>
    </row>
    <row r="32" spans="1:10" ht="18.600000000000001" customHeight="1" x14ac:dyDescent="0.4">
      <c r="A32" s="93"/>
      <c r="B32" s="33"/>
      <c r="C32" s="9">
        <v>1.3</v>
      </c>
      <c r="D32" s="10" t="s">
        <v>0</v>
      </c>
      <c r="E32" s="9">
        <v>1.3</v>
      </c>
      <c r="F32" s="10"/>
      <c r="G32" s="10"/>
      <c r="H32" s="10" t="s">
        <v>1</v>
      </c>
      <c r="I32" s="9">
        <f>ROUND(C32*E32,2)</f>
        <v>1.69</v>
      </c>
      <c r="J32" s="27"/>
    </row>
    <row r="33" spans="1:10" ht="18.600000000000001" customHeight="1" x14ac:dyDescent="0.4">
      <c r="A33" s="93"/>
      <c r="B33" s="33"/>
      <c r="C33" s="9">
        <v>2.8</v>
      </c>
      <c r="D33" s="10" t="s">
        <v>0</v>
      </c>
      <c r="E33" s="9">
        <v>1.3</v>
      </c>
      <c r="F33" s="10" t="s">
        <v>0</v>
      </c>
      <c r="G33" s="40">
        <v>2</v>
      </c>
      <c r="H33" s="10" t="s">
        <v>1</v>
      </c>
      <c r="I33" s="9">
        <f>ROUND(C33*E33*G33,2)</f>
        <v>7.28</v>
      </c>
      <c r="J33" s="27"/>
    </row>
    <row r="34" spans="1:10" ht="18.600000000000001" customHeight="1" x14ac:dyDescent="0.4">
      <c r="A34" s="93"/>
      <c r="B34" s="33"/>
      <c r="C34" s="35">
        <v>0.9</v>
      </c>
      <c r="D34" s="10" t="s">
        <v>0</v>
      </c>
      <c r="E34" s="9">
        <v>0.3</v>
      </c>
      <c r="F34" s="10" t="s">
        <v>0</v>
      </c>
      <c r="G34" s="10">
        <v>20</v>
      </c>
      <c r="H34" s="10" t="s">
        <v>1</v>
      </c>
      <c r="I34" s="9">
        <f>ROUND(C34*E34*G34,2)</f>
        <v>5.4</v>
      </c>
      <c r="J34" s="27"/>
    </row>
    <row r="35" spans="1:10" ht="18.600000000000001" customHeight="1" x14ac:dyDescent="0.4">
      <c r="A35" s="93"/>
      <c r="B35" s="33"/>
      <c r="C35" s="9">
        <v>1</v>
      </c>
      <c r="D35" s="10" t="s">
        <v>0</v>
      </c>
      <c r="E35" s="9">
        <v>1.05</v>
      </c>
      <c r="F35" s="10"/>
      <c r="G35" s="40"/>
      <c r="H35" s="10" t="s">
        <v>1</v>
      </c>
      <c r="I35" s="9">
        <f>ROUND(C35*E35,2)</f>
        <v>1.05</v>
      </c>
      <c r="J35" s="27"/>
    </row>
    <row r="36" spans="1:10" ht="18.600000000000001" customHeight="1" x14ac:dyDescent="0.4">
      <c r="A36" s="93"/>
      <c r="B36" s="33"/>
      <c r="C36" s="9">
        <v>1</v>
      </c>
      <c r="D36" s="10" t="s">
        <v>0</v>
      </c>
      <c r="E36" s="9">
        <v>1.1000000000000001</v>
      </c>
      <c r="F36" s="10"/>
      <c r="G36" s="40"/>
      <c r="H36" s="10" t="s">
        <v>1</v>
      </c>
      <c r="I36" s="9">
        <f t="shared" ref="I36:I37" si="4">ROUND(C36*E36,2)</f>
        <v>1.1000000000000001</v>
      </c>
      <c r="J36" s="27"/>
    </row>
    <row r="37" spans="1:10" ht="18.600000000000001" customHeight="1" x14ac:dyDescent="0.4">
      <c r="A37" s="94"/>
      <c r="B37" s="33"/>
      <c r="C37" s="9">
        <v>1.2</v>
      </c>
      <c r="D37" s="10" t="s">
        <v>0</v>
      </c>
      <c r="E37" s="9">
        <v>2.9</v>
      </c>
      <c r="F37" s="10"/>
      <c r="G37" s="10"/>
      <c r="H37" s="10" t="s">
        <v>1</v>
      </c>
      <c r="I37" s="9">
        <f t="shared" si="4"/>
        <v>3.48</v>
      </c>
      <c r="J37" s="27"/>
    </row>
    <row r="38" spans="1:10" ht="18.600000000000001" customHeight="1" x14ac:dyDescent="0.4">
      <c r="A38" s="28"/>
      <c r="B38" s="19" t="s">
        <v>35</v>
      </c>
      <c r="C38" s="20"/>
      <c r="D38" s="21"/>
      <c r="E38" s="20"/>
      <c r="F38" s="21"/>
      <c r="G38" s="21"/>
      <c r="H38" s="21"/>
      <c r="I38" s="20">
        <f>SUM(I31:I37)</f>
        <v>35.989999999999995</v>
      </c>
      <c r="J38" s="31"/>
    </row>
    <row r="39" spans="1:10" ht="18.600000000000001" customHeight="1" x14ac:dyDescent="0.4">
      <c r="A39" s="84"/>
      <c r="B39" s="85"/>
      <c r="C39" s="86"/>
      <c r="D39" s="87"/>
      <c r="E39" s="86"/>
      <c r="F39" s="87"/>
      <c r="G39" s="87"/>
      <c r="H39" s="87"/>
      <c r="I39" s="86"/>
      <c r="J39" s="84"/>
    </row>
    <row r="40" spans="1:10" ht="18.600000000000001" customHeight="1" x14ac:dyDescent="0.4">
      <c r="A40" s="88"/>
      <c r="B40" s="89"/>
      <c r="C40" s="90"/>
      <c r="D40" s="91"/>
      <c r="E40" s="90"/>
      <c r="F40" s="91"/>
      <c r="G40" s="91"/>
      <c r="H40" s="91"/>
      <c r="I40" s="90"/>
      <c r="J40" s="88"/>
    </row>
    <row r="41" spans="1:10" ht="18.600000000000001" customHeight="1" x14ac:dyDescent="0.4">
      <c r="A41" s="88"/>
      <c r="B41" s="89"/>
      <c r="C41" s="90"/>
      <c r="D41" s="91"/>
      <c r="E41" s="90"/>
      <c r="F41" s="91"/>
      <c r="G41" s="91"/>
      <c r="H41" s="91"/>
      <c r="I41" s="90"/>
      <c r="J41" s="88"/>
    </row>
    <row r="42" spans="1:10" ht="18.600000000000001" customHeight="1" x14ac:dyDescent="0.4">
      <c r="A42" s="88"/>
      <c r="B42" s="89"/>
      <c r="C42" s="90"/>
      <c r="D42" s="91"/>
      <c r="E42" s="90"/>
      <c r="F42" s="91"/>
      <c r="G42" s="91"/>
      <c r="H42" s="91"/>
      <c r="I42" s="90"/>
      <c r="J42" s="88"/>
    </row>
    <row r="43" spans="1:10" ht="18.600000000000001" customHeight="1" x14ac:dyDescent="0.4">
      <c r="A43" s="92" t="s">
        <v>58</v>
      </c>
      <c r="B43" s="32" t="s">
        <v>38</v>
      </c>
      <c r="C43" s="5">
        <v>3.3</v>
      </c>
      <c r="D43" s="6" t="s">
        <v>0</v>
      </c>
      <c r="E43" s="5">
        <v>3.05</v>
      </c>
      <c r="F43" s="6"/>
      <c r="G43" s="6"/>
      <c r="H43" s="6" t="s">
        <v>1</v>
      </c>
      <c r="I43" s="5">
        <f>ROUND(C43*E43,2)</f>
        <v>10.07</v>
      </c>
      <c r="J43" s="25"/>
    </row>
    <row r="44" spans="1:10" ht="18.600000000000001" customHeight="1" x14ac:dyDescent="0.4">
      <c r="A44" s="93"/>
      <c r="B44" s="8" t="s">
        <v>16</v>
      </c>
      <c r="C44" s="9">
        <v>1</v>
      </c>
      <c r="D44" s="10" t="s">
        <v>0</v>
      </c>
      <c r="E44" s="9">
        <v>1.2</v>
      </c>
      <c r="F44" s="10"/>
      <c r="G44" s="10"/>
      <c r="H44" s="10" t="s">
        <v>1</v>
      </c>
      <c r="I44" s="9">
        <f>ROUND(C44*E44,2)</f>
        <v>1.2</v>
      </c>
      <c r="J44" s="27"/>
    </row>
    <row r="45" spans="1:10" ht="18.600000000000001" customHeight="1" x14ac:dyDescent="0.4">
      <c r="A45" s="93"/>
      <c r="B45" s="8"/>
      <c r="C45" s="9">
        <v>1.7</v>
      </c>
      <c r="D45" s="10" t="s">
        <v>0</v>
      </c>
      <c r="E45" s="9">
        <v>1.3</v>
      </c>
      <c r="F45" s="10"/>
      <c r="G45" s="10"/>
      <c r="H45" s="10" t="s">
        <v>1</v>
      </c>
      <c r="I45" s="9">
        <f>ROUND(C45*E45,2)</f>
        <v>2.21</v>
      </c>
      <c r="J45" s="27"/>
    </row>
    <row r="46" spans="1:10" ht="18.600000000000001" customHeight="1" x14ac:dyDescent="0.4">
      <c r="A46" s="93"/>
      <c r="B46" s="8"/>
      <c r="C46" s="9">
        <v>2.1</v>
      </c>
      <c r="D46" s="10" t="s">
        <v>0</v>
      </c>
      <c r="E46" s="9">
        <v>2.2000000000000002</v>
      </c>
      <c r="F46" s="10"/>
      <c r="G46" s="10"/>
      <c r="H46" s="10" t="s">
        <v>1</v>
      </c>
      <c r="I46" s="9">
        <f t="shared" ref="I46:I53" si="5">ROUND(C46*E46,2)</f>
        <v>4.62</v>
      </c>
      <c r="J46" s="27"/>
    </row>
    <row r="47" spans="1:10" ht="18.600000000000001" customHeight="1" x14ac:dyDescent="0.4">
      <c r="A47" s="93"/>
      <c r="B47" s="8"/>
      <c r="C47" s="9">
        <v>2.1</v>
      </c>
      <c r="D47" s="10" t="s">
        <v>0</v>
      </c>
      <c r="E47" s="9">
        <v>7.95</v>
      </c>
      <c r="F47" s="10"/>
      <c r="G47" s="10"/>
      <c r="H47" s="10" t="s">
        <v>1</v>
      </c>
      <c r="I47" s="9">
        <f t="shared" si="5"/>
        <v>16.7</v>
      </c>
      <c r="J47" s="27"/>
    </row>
    <row r="48" spans="1:10" ht="18.600000000000001" customHeight="1" x14ac:dyDescent="0.4">
      <c r="A48" s="93"/>
      <c r="B48" s="8"/>
      <c r="C48" s="9">
        <v>1.75</v>
      </c>
      <c r="D48" s="10" t="s">
        <v>0</v>
      </c>
      <c r="E48" s="9">
        <v>8.5500000000000007</v>
      </c>
      <c r="F48" s="10"/>
      <c r="G48" s="10"/>
      <c r="H48" s="10" t="s">
        <v>1</v>
      </c>
      <c r="I48" s="9">
        <f t="shared" si="5"/>
        <v>14.96</v>
      </c>
      <c r="J48" s="27"/>
    </row>
    <row r="49" spans="1:10" ht="18.600000000000001" customHeight="1" x14ac:dyDescent="0.4">
      <c r="A49" s="93"/>
      <c r="B49" s="13"/>
      <c r="C49" s="9">
        <v>1.2</v>
      </c>
      <c r="D49" s="10" t="s">
        <v>0</v>
      </c>
      <c r="E49" s="9">
        <v>1.7</v>
      </c>
      <c r="F49" s="10"/>
      <c r="G49" s="10"/>
      <c r="H49" s="10" t="s">
        <v>1</v>
      </c>
      <c r="I49" s="9">
        <f t="shared" si="5"/>
        <v>2.04</v>
      </c>
      <c r="J49" s="27"/>
    </row>
    <row r="50" spans="1:10" ht="18.600000000000001" customHeight="1" x14ac:dyDescent="0.4">
      <c r="A50" s="93"/>
      <c r="B50" s="8"/>
      <c r="C50" s="9">
        <v>1.8</v>
      </c>
      <c r="D50" s="10" t="s">
        <v>0</v>
      </c>
      <c r="E50" s="9">
        <v>2.6</v>
      </c>
      <c r="F50" s="10"/>
      <c r="G50" s="10"/>
      <c r="H50" s="10" t="s">
        <v>1</v>
      </c>
      <c r="I50" s="9">
        <f t="shared" si="5"/>
        <v>4.68</v>
      </c>
      <c r="J50" s="27"/>
    </row>
    <row r="51" spans="1:10" ht="18.600000000000001" customHeight="1" x14ac:dyDescent="0.4">
      <c r="A51" s="93"/>
      <c r="B51" s="26"/>
      <c r="C51" s="9">
        <v>11.2</v>
      </c>
      <c r="D51" s="10" t="s">
        <v>0</v>
      </c>
      <c r="E51" s="9">
        <v>1.1000000000000001</v>
      </c>
      <c r="F51" s="10"/>
      <c r="G51" s="10"/>
      <c r="H51" s="10" t="s">
        <v>1</v>
      </c>
      <c r="I51" s="9">
        <f>ROUND(C51*E51,2)</f>
        <v>12.32</v>
      </c>
      <c r="J51" s="27"/>
    </row>
    <row r="52" spans="1:10" ht="18.600000000000001" customHeight="1" x14ac:dyDescent="0.4">
      <c r="A52" s="93"/>
      <c r="B52" s="8" t="s">
        <v>65</v>
      </c>
      <c r="C52" s="9">
        <v>1.1000000000000001</v>
      </c>
      <c r="D52" s="10" t="s">
        <v>0</v>
      </c>
      <c r="E52" s="9">
        <v>1.2</v>
      </c>
      <c r="F52" s="10"/>
      <c r="G52" s="10"/>
      <c r="H52" s="10" t="s">
        <v>1</v>
      </c>
      <c r="I52" s="9">
        <f t="shared" si="5"/>
        <v>1.32</v>
      </c>
      <c r="J52" s="27"/>
    </row>
    <row r="53" spans="1:10" ht="18.600000000000001" customHeight="1" x14ac:dyDescent="0.4">
      <c r="A53" s="95"/>
      <c r="B53" s="14" t="s">
        <v>17</v>
      </c>
      <c r="C53" s="15">
        <v>10</v>
      </c>
      <c r="D53" s="16" t="s">
        <v>0</v>
      </c>
      <c r="E53" s="15">
        <v>5.7</v>
      </c>
      <c r="F53" s="16"/>
      <c r="G53" s="16"/>
      <c r="H53" s="16" t="s">
        <v>1</v>
      </c>
      <c r="I53" s="15">
        <f t="shared" si="5"/>
        <v>57</v>
      </c>
      <c r="J53" s="34"/>
    </row>
    <row r="54" spans="1:10" ht="18.600000000000001" customHeight="1" x14ac:dyDescent="0.4">
      <c r="A54" s="28"/>
      <c r="B54" s="19" t="s">
        <v>35</v>
      </c>
      <c r="C54" s="20"/>
      <c r="D54" s="21"/>
      <c r="E54" s="20"/>
      <c r="F54" s="21"/>
      <c r="G54" s="21"/>
      <c r="H54" s="21"/>
      <c r="I54" s="20">
        <f>SUM(I43:I53)</f>
        <v>127.11999999999999</v>
      </c>
      <c r="J54" s="31"/>
    </row>
    <row r="55" spans="1:10" ht="18.600000000000001" customHeight="1" x14ac:dyDescent="0.4">
      <c r="A55" s="92" t="s">
        <v>57</v>
      </c>
      <c r="B55" s="24" t="s">
        <v>16</v>
      </c>
      <c r="C55" s="5">
        <v>1.55</v>
      </c>
      <c r="D55" s="6" t="s">
        <v>0</v>
      </c>
      <c r="E55" s="5">
        <v>1.7</v>
      </c>
      <c r="F55" s="6"/>
      <c r="G55" s="6"/>
      <c r="H55" s="6" t="s">
        <v>1</v>
      </c>
      <c r="I55" s="5">
        <f>ROUND(C55*E55,2)</f>
        <v>2.64</v>
      </c>
      <c r="J55" s="25"/>
    </row>
    <row r="56" spans="1:10" ht="18.600000000000001" customHeight="1" x14ac:dyDescent="0.4">
      <c r="A56" s="93"/>
      <c r="B56" s="33"/>
      <c r="C56" s="9">
        <v>1.8</v>
      </c>
      <c r="D56" s="10" t="s">
        <v>0</v>
      </c>
      <c r="E56" s="9">
        <v>1.9</v>
      </c>
      <c r="F56" s="10"/>
      <c r="G56" s="10"/>
      <c r="H56" s="10" t="s">
        <v>1</v>
      </c>
      <c r="I56" s="9">
        <f>ROUND(C56*E56,2)</f>
        <v>3.42</v>
      </c>
      <c r="J56" s="27"/>
    </row>
    <row r="57" spans="1:10" ht="18.600000000000001" customHeight="1" x14ac:dyDescent="0.4">
      <c r="A57" s="93"/>
      <c r="B57" s="33"/>
      <c r="C57" s="9">
        <v>2.1</v>
      </c>
      <c r="D57" s="10" t="s">
        <v>0</v>
      </c>
      <c r="E57" s="9">
        <v>14.3</v>
      </c>
      <c r="F57" s="10"/>
      <c r="G57" s="10"/>
      <c r="H57" s="10" t="s">
        <v>1</v>
      </c>
      <c r="I57" s="9">
        <f t="shared" ref="I57:I61" si="6">ROUND(C57*E57,2)</f>
        <v>30.03</v>
      </c>
      <c r="J57" s="27"/>
    </row>
    <row r="58" spans="1:10" ht="18.600000000000001" customHeight="1" x14ac:dyDescent="0.4">
      <c r="A58" s="93"/>
      <c r="B58" s="33"/>
      <c r="C58" s="9">
        <v>1.8</v>
      </c>
      <c r="D58" s="10" t="s">
        <v>0</v>
      </c>
      <c r="E58" s="9">
        <v>2</v>
      </c>
      <c r="F58" s="10"/>
      <c r="G58" s="10"/>
      <c r="H58" s="10" t="s">
        <v>1</v>
      </c>
      <c r="I58" s="9">
        <f t="shared" si="6"/>
        <v>3.6</v>
      </c>
      <c r="J58" s="27"/>
    </row>
    <row r="59" spans="1:10" ht="18.600000000000001" customHeight="1" x14ac:dyDescent="0.4">
      <c r="A59" s="93"/>
      <c r="B59" s="33"/>
      <c r="C59" s="9">
        <v>1.25</v>
      </c>
      <c r="D59" s="10" t="s">
        <v>0</v>
      </c>
      <c r="E59" s="9">
        <v>1.8</v>
      </c>
      <c r="F59" s="10"/>
      <c r="G59" s="10"/>
      <c r="H59" s="10" t="s">
        <v>1</v>
      </c>
      <c r="I59" s="9">
        <f t="shared" si="6"/>
        <v>2.25</v>
      </c>
      <c r="J59" s="27"/>
    </row>
    <row r="60" spans="1:10" ht="18.600000000000001" customHeight="1" x14ac:dyDescent="0.4">
      <c r="A60" s="93"/>
      <c r="B60" s="33"/>
      <c r="C60" s="9">
        <v>5.4</v>
      </c>
      <c r="D60" s="10" t="s">
        <v>0</v>
      </c>
      <c r="E60" s="9">
        <v>0.9</v>
      </c>
      <c r="F60" s="10"/>
      <c r="G60" s="10"/>
      <c r="H60" s="10" t="s">
        <v>1</v>
      </c>
      <c r="I60" s="9">
        <f t="shared" si="6"/>
        <v>4.8600000000000003</v>
      </c>
      <c r="J60" s="27"/>
    </row>
    <row r="61" spans="1:10" ht="18.600000000000001" customHeight="1" x14ac:dyDescent="0.4">
      <c r="A61" s="94"/>
      <c r="B61" s="37" t="s">
        <v>31</v>
      </c>
      <c r="C61" s="15">
        <v>13.9</v>
      </c>
      <c r="D61" s="16" t="s">
        <v>0</v>
      </c>
      <c r="E61" s="15">
        <v>10</v>
      </c>
      <c r="F61" s="16"/>
      <c r="G61" s="16"/>
      <c r="H61" s="16" t="s">
        <v>1</v>
      </c>
      <c r="I61" s="9">
        <f t="shared" si="6"/>
        <v>139</v>
      </c>
      <c r="J61" s="34"/>
    </row>
    <row r="62" spans="1:10" ht="18.600000000000001" customHeight="1" x14ac:dyDescent="0.4">
      <c r="A62" s="28"/>
      <c r="B62" s="19" t="s">
        <v>35</v>
      </c>
      <c r="C62" s="20"/>
      <c r="D62" s="21"/>
      <c r="E62" s="20"/>
      <c r="F62" s="21"/>
      <c r="G62" s="21"/>
      <c r="H62" s="21"/>
      <c r="I62" s="20">
        <f>SUM(I55:I61)</f>
        <v>185.8</v>
      </c>
      <c r="J62" s="31"/>
    </row>
    <row r="63" spans="1:10" ht="18.600000000000001" customHeight="1" x14ac:dyDescent="0.4">
      <c r="A63" s="92" t="s">
        <v>59</v>
      </c>
      <c r="B63" s="24" t="s">
        <v>60</v>
      </c>
      <c r="C63" s="5">
        <v>3.9</v>
      </c>
      <c r="D63" s="6" t="s">
        <v>0</v>
      </c>
      <c r="E63" s="5">
        <v>5.3</v>
      </c>
      <c r="F63" s="6"/>
      <c r="G63" s="6"/>
      <c r="H63" s="6" t="s">
        <v>1</v>
      </c>
      <c r="I63" s="5">
        <f>ROUND(C63*E63,2)</f>
        <v>20.67</v>
      </c>
      <c r="J63" s="25"/>
    </row>
    <row r="64" spans="1:10" ht="18.600000000000001" customHeight="1" x14ac:dyDescent="0.4">
      <c r="A64" s="93"/>
      <c r="B64" s="33"/>
      <c r="C64" s="9">
        <v>3.1</v>
      </c>
      <c r="D64" s="10" t="s">
        <v>0</v>
      </c>
      <c r="E64" s="9">
        <v>0.9</v>
      </c>
      <c r="F64" s="10"/>
      <c r="G64" s="10"/>
      <c r="H64" s="10" t="s">
        <v>1</v>
      </c>
      <c r="I64" s="9">
        <f t="shared" ref="I64:I66" si="7">ROUND(C64*E64,2)</f>
        <v>2.79</v>
      </c>
      <c r="J64" s="27"/>
    </row>
    <row r="65" spans="1:10" ht="18.600000000000001" customHeight="1" x14ac:dyDescent="0.4">
      <c r="A65" s="93"/>
      <c r="B65" s="33"/>
      <c r="C65" s="9">
        <v>1.3</v>
      </c>
      <c r="D65" s="10" t="s">
        <v>0</v>
      </c>
      <c r="E65" s="9">
        <v>0.7</v>
      </c>
      <c r="F65" s="10"/>
      <c r="G65" s="10"/>
      <c r="H65" s="10" t="s">
        <v>1</v>
      </c>
      <c r="I65" s="9">
        <f t="shared" si="7"/>
        <v>0.91</v>
      </c>
      <c r="J65" s="27"/>
    </row>
    <row r="66" spans="1:10" ht="18.600000000000001" customHeight="1" x14ac:dyDescent="0.4">
      <c r="A66" s="93"/>
      <c r="B66" s="33"/>
      <c r="C66" s="9">
        <v>5.4</v>
      </c>
      <c r="D66" s="10" t="s">
        <v>0</v>
      </c>
      <c r="E66" s="9">
        <v>0.9</v>
      </c>
      <c r="F66" s="10"/>
      <c r="G66" s="10"/>
      <c r="H66" s="10" t="s">
        <v>1</v>
      </c>
      <c r="I66" s="9">
        <f t="shared" si="7"/>
        <v>4.8600000000000003</v>
      </c>
      <c r="J66" s="27"/>
    </row>
    <row r="67" spans="1:10" ht="18.600000000000001" customHeight="1" x14ac:dyDescent="0.4">
      <c r="A67" s="28"/>
      <c r="B67" s="19" t="s">
        <v>35</v>
      </c>
      <c r="C67" s="20"/>
      <c r="D67" s="21"/>
      <c r="E67" s="20"/>
      <c r="F67" s="21"/>
      <c r="G67" s="21"/>
      <c r="H67" s="21"/>
      <c r="I67" s="20">
        <f>SUM(I63:I66)</f>
        <v>29.23</v>
      </c>
      <c r="J67" s="31"/>
    </row>
    <row r="68" spans="1:10" ht="18.600000000000001" customHeight="1" x14ac:dyDescent="0.4">
      <c r="A68" s="92" t="s">
        <v>61</v>
      </c>
      <c r="B68" s="24" t="s">
        <v>62</v>
      </c>
      <c r="C68" s="5">
        <v>1.6</v>
      </c>
      <c r="D68" s="6" t="s">
        <v>0</v>
      </c>
      <c r="E68" s="5">
        <v>2.5</v>
      </c>
      <c r="F68" s="6"/>
      <c r="G68" s="6"/>
      <c r="H68" s="6" t="s">
        <v>1</v>
      </c>
      <c r="I68" s="5">
        <f>ROUND(C68*E68,2)</f>
        <v>4</v>
      </c>
      <c r="J68" s="25"/>
    </row>
    <row r="69" spans="1:10" ht="18.600000000000001" customHeight="1" x14ac:dyDescent="0.4">
      <c r="A69" s="93"/>
      <c r="B69" s="33"/>
      <c r="C69" s="9">
        <v>1.2</v>
      </c>
      <c r="D69" s="10" t="s">
        <v>0</v>
      </c>
      <c r="E69" s="9">
        <v>0.3</v>
      </c>
      <c r="F69" s="10" t="s">
        <v>0</v>
      </c>
      <c r="G69" s="40">
        <v>63</v>
      </c>
      <c r="H69" s="10" t="s">
        <v>1</v>
      </c>
      <c r="I69" s="9">
        <f>ROUND(C69*E69*G69,2)</f>
        <v>22.68</v>
      </c>
      <c r="J69" s="27"/>
    </row>
    <row r="70" spans="1:10" ht="18.600000000000001" customHeight="1" x14ac:dyDescent="0.4">
      <c r="A70" s="93"/>
      <c r="B70" s="33"/>
      <c r="C70" s="9">
        <v>2.6</v>
      </c>
      <c r="D70" s="10" t="s">
        <v>0</v>
      </c>
      <c r="E70" s="9">
        <v>1.5</v>
      </c>
      <c r="F70" s="10" t="s">
        <v>0</v>
      </c>
      <c r="G70" s="40">
        <v>3</v>
      </c>
      <c r="H70" s="10" t="s">
        <v>1</v>
      </c>
      <c r="I70" s="9">
        <f t="shared" ref="I70:I71" si="8">ROUND(C70*E70*G70,2)</f>
        <v>11.7</v>
      </c>
      <c r="J70" s="27"/>
    </row>
    <row r="71" spans="1:10" ht="18.600000000000001" customHeight="1" x14ac:dyDescent="0.4">
      <c r="A71" s="94"/>
      <c r="B71" s="36"/>
      <c r="C71" s="15">
        <v>2.6</v>
      </c>
      <c r="D71" s="16" t="s">
        <v>0</v>
      </c>
      <c r="E71" s="15">
        <v>1.7</v>
      </c>
      <c r="F71" s="16" t="s">
        <v>0</v>
      </c>
      <c r="G71" s="60">
        <v>2</v>
      </c>
      <c r="H71" s="16" t="s">
        <v>1</v>
      </c>
      <c r="I71" s="9">
        <f t="shared" si="8"/>
        <v>8.84</v>
      </c>
      <c r="J71" s="34"/>
    </row>
    <row r="72" spans="1:10" ht="18.600000000000001" customHeight="1" x14ac:dyDescent="0.4">
      <c r="A72" s="28"/>
      <c r="B72" s="19" t="s">
        <v>35</v>
      </c>
      <c r="C72" s="20"/>
      <c r="D72" s="21"/>
      <c r="E72" s="20"/>
      <c r="F72" s="21"/>
      <c r="G72" s="21"/>
      <c r="H72" s="21"/>
      <c r="I72" s="20">
        <f>SUM(I68:I71)</f>
        <v>47.22</v>
      </c>
      <c r="J72" s="31"/>
    </row>
    <row r="73" spans="1:10" ht="18.600000000000001" customHeight="1" x14ac:dyDescent="0.4">
      <c r="A73" s="26"/>
      <c r="B73" s="26" t="s">
        <v>36</v>
      </c>
      <c r="C73" s="9">
        <f>I14</f>
        <v>347.15000000000003</v>
      </c>
      <c r="D73" s="10" t="s">
        <v>37</v>
      </c>
      <c r="E73" s="9">
        <f>I25</f>
        <v>159.37</v>
      </c>
      <c r="F73" s="10" t="s">
        <v>37</v>
      </c>
      <c r="G73" s="9">
        <f>I30</f>
        <v>76.89</v>
      </c>
      <c r="H73" s="10"/>
      <c r="I73" s="11"/>
      <c r="J73" s="26"/>
    </row>
    <row r="74" spans="1:10" ht="18.600000000000001" customHeight="1" x14ac:dyDescent="0.4">
      <c r="A74" s="26"/>
      <c r="B74" s="10" t="s">
        <v>37</v>
      </c>
      <c r="C74" s="69">
        <f>I38</f>
        <v>35.989999999999995</v>
      </c>
      <c r="D74" s="10" t="s">
        <v>37</v>
      </c>
      <c r="E74" s="9">
        <f>I54</f>
        <v>127.11999999999999</v>
      </c>
      <c r="F74" s="10" t="s">
        <v>37</v>
      </c>
      <c r="G74" s="9">
        <f>I62</f>
        <v>185.8</v>
      </c>
      <c r="H74" s="1"/>
      <c r="I74" s="1"/>
    </row>
    <row r="75" spans="1:10" ht="18.600000000000001" customHeight="1" x14ac:dyDescent="0.4">
      <c r="B75" s="3" t="s">
        <v>37</v>
      </c>
      <c r="C75" s="9">
        <f>I67</f>
        <v>29.23</v>
      </c>
      <c r="E75" s="2">
        <f>I72</f>
        <v>47.22</v>
      </c>
      <c r="H75" s="10" t="s">
        <v>1</v>
      </c>
      <c r="I75" s="9">
        <f>SUM(C73:G75)</f>
        <v>1008.7700000000002</v>
      </c>
      <c r="J75" s="26" t="s">
        <v>43</v>
      </c>
    </row>
  </sheetData>
  <mergeCells count="8">
    <mergeCell ref="A2:A13"/>
    <mergeCell ref="A26:A29"/>
    <mergeCell ref="A31:A37"/>
    <mergeCell ref="A63:A66"/>
    <mergeCell ref="A68:A71"/>
    <mergeCell ref="A55:A61"/>
    <mergeCell ref="A43:A53"/>
    <mergeCell ref="A15:A24"/>
  </mergeCells>
  <phoneticPr fontId="1"/>
  <pageMargins left="0.70866141732283472" right="0.70866141732283472" top="0.59055118110236227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FF380-2F3D-4B7C-AEA2-1BE2D290E1AF}">
  <dimension ref="A1:J72"/>
  <sheetViews>
    <sheetView tabSelected="1" view="pageBreakPreview" topLeftCell="A61" zoomScaleNormal="100" zoomScaleSheetLayoutView="100" workbookViewId="0">
      <selection activeCell="D7" sqref="D7"/>
    </sheetView>
  </sheetViews>
  <sheetFormatPr defaultRowHeight="20.100000000000001" customHeight="1" x14ac:dyDescent="0.4"/>
  <cols>
    <col min="1" max="1" width="7.625" style="41" customWidth="1"/>
    <col min="2" max="2" width="17.625" style="41" customWidth="1"/>
    <col min="3" max="3" width="7.625" style="2" customWidth="1"/>
    <col min="4" max="4" width="4.625" style="3" customWidth="1"/>
    <col min="5" max="5" width="7.625" style="2" customWidth="1"/>
    <col min="6" max="6" width="4.625" style="3" customWidth="1"/>
    <col min="7" max="7" width="7.625" style="3" customWidth="1"/>
    <col min="8" max="8" width="4.625" style="3" customWidth="1"/>
    <col min="9" max="9" width="7.625" style="41" customWidth="1"/>
    <col min="10" max="10" width="10.625" style="41" customWidth="1"/>
    <col min="11" max="16384" width="9" style="41"/>
  </cols>
  <sheetData>
    <row r="1" spans="1:10" ht="20.100000000000001" customHeight="1" x14ac:dyDescent="0.4">
      <c r="A1" s="41" t="s">
        <v>83</v>
      </c>
    </row>
    <row r="2" spans="1:10" ht="20.100000000000001" customHeight="1" x14ac:dyDescent="0.4">
      <c r="A2" s="92" t="s">
        <v>74</v>
      </c>
      <c r="B2" s="42" t="s">
        <v>23</v>
      </c>
      <c r="C2" s="5">
        <v>1.85</v>
      </c>
      <c r="D2" s="6" t="s">
        <v>0</v>
      </c>
      <c r="E2" s="5">
        <v>2</v>
      </c>
      <c r="F2" s="6" t="s">
        <v>0</v>
      </c>
      <c r="G2" s="6">
        <v>2</v>
      </c>
      <c r="H2" s="6" t="s">
        <v>1</v>
      </c>
      <c r="I2" s="72">
        <f>ROUND(C2*E2*G2,2)</f>
        <v>7.4</v>
      </c>
      <c r="J2" s="43"/>
    </row>
    <row r="3" spans="1:10" ht="20.100000000000001" customHeight="1" x14ac:dyDescent="0.4">
      <c r="A3" s="96"/>
      <c r="B3" s="44"/>
      <c r="C3" s="9">
        <v>4.8</v>
      </c>
      <c r="D3" s="10" t="s">
        <v>0</v>
      </c>
      <c r="E3" s="9">
        <v>2.2000000000000002</v>
      </c>
      <c r="F3" s="10"/>
      <c r="G3" s="10"/>
      <c r="H3" s="10" t="s">
        <v>1</v>
      </c>
      <c r="I3" s="73">
        <f>ROUND(C3*E3,2)</f>
        <v>10.56</v>
      </c>
      <c r="J3" s="45"/>
    </row>
    <row r="4" spans="1:10" ht="20.100000000000001" customHeight="1" x14ac:dyDescent="0.4">
      <c r="A4" s="96"/>
      <c r="B4" s="44"/>
      <c r="C4" s="9">
        <v>1.8</v>
      </c>
      <c r="D4" s="10" t="s">
        <v>0</v>
      </c>
      <c r="E4" s="9">
        <v>2.2000000000000002</v>
      </c>
      <c r="F4" s="10"/>
      <c r="G4" s="10"/>
      <c r="H4" s="10" t="s">
        <v>1</v>
      </c>
      <c r="I4" s="73">
        <f t="shared" ref="I4:I6" si="0">ROUND(C4*E4,2)</f>
        <v>3.96</v>
      </c>
      <c r="J4" s="45"/>
    </row>
    <row r="5" spans="1:10" ht="20.100000000000001" customHeight="1" x14ac:dyDescent="0.4">
      <c r="A5" s="96"/>
      <c r="B5" s="44"/>
      <c r="C5" s="9">
        <v>3.7</v>
      </c>
      <c r="D5" s="10" t="s">
        <v>0</v>
      </c>
      <c r="E5" s="9">
        <v>2.2000000000000002</v>
      </c>
      <c r="F5" s="10"/>
      <c r="G5" s="10"/>
      <c r="H5" s="10" t="s">
        <v>1</v>
      </c>
      <c r="I5" s="73">
        <f t="shared" si="0"/>
        <v>8.14</v>
      </c>
      <c r="J5" s="45"/>
    </row>
    <row r="6" spans="1:10" ht="20.100000000000001" customHeight="1" x14ac:dyDescent="0.4">
      <c r="A6" s="96"/>
      <c r="B6" s="44"/>
      <c r="C6" s="9">
        <v>3.7</v>
      </c>
      <c r="D6" s="10" t="s">
        <v>0</v>
      </c>
      <c r="E6" s="9">
        <v>0.7</v>
      </c>
      <c r="F6" s="10"/>
      <c r="G6" s="10"/>
      <c r="H6" s="10" t="s">
        <v>1</v>
      </c>
      <c r="I6" s="73">
        <f t="shared" si="0"/>
        <v>2.59</v>
      </c>
      <c r="J6" s="45"/>
    </row>
    <row r="7" spans="1:10" ht="20.100000000000001" customHeight="1" x14ac:dyDescent="0.4">
      <c r="A7" s="96"/>
      <c r="B7" s="44" t="s">
        <v>26</v>
      </c>
      <c r="C7" s="35">
        <v>4.1500000000000004</v>
      </c>
      <c r="D7" s="10" t="s">
        <v>0</v>
      </c>
      <c r="E7" s="9">
        <v>1.6</v>
      </c>
      <c r="F7" s="10" t="s">
        <v>0</v>
      </c>
      <c r="G7" s="10">
        <v>5</v>
      </c>
      <c r="H7" s="10" t="s">
        <v>1</v>
      </c>
      <c r="I7" s="73">
        <f>ROUND(C7*E7*G7,2)</f>
        <v>33.200000000000003</v>
      </c>
      <c r="J7" s="45"/>
    </row>
    <row r="8" spans="1:10" ht="20.100000000000001" customHeight="1" x14ac:dyDescent="0.4">
      <c r="A8" s="96"/>
      <c r="B8" s="44"/>
      <c r="C8" s="9">
        <v>1.85</v>
      </c>
      <c r="D8" s="10" t="s">
        <v>0</v>
      </c>
      <c r="E8" s="9">
        <v>1.6</v>
      </c>
      <c r="F8" s="10"/>
      <c r="G8" s="10"/>
      <c r="H8" s="10" t="s">
        <v>1</v>
      </c>
      <c r="I8" s="73">
        <f>ROUND(C8*E8,2)</f>
        <v>2.96</v>
      </c>
      <c r="J8" s="45"/>
    </row>
    <row r="9" spans="1:10" ht="20.100000000000001" customHeight="1" x14ac:dyDescent="0.4">
      <c r="A9" s="96"/>
      <c r="B9" s="44" t="s">
        <v>27</v>
      </c>
      <c r="C9" s="9">
        <v>1.1000000000000001</v>
      </c>
      <c r="D9" s="10" t="s">
        <v>0</v>
      </c>
      <c r="E9" s="9">
        <v>1.95</v>
      </c>
      <c r="F9" s="10"/>
      <c r="G9" s="10"/>
      <c r="H9" s="10" t="s">
        <v>1</v>
      </c>
      <c r="I9" s="73">
        <f t="shared" ref="I9:I14" si="1">ROUND(C9*E9,2)</f>
        <v>2.15</v>
      </c>
      <c r="J9" s="45"/>
    </row>
    <row r="10" spans="1:10" ht="20.100000000000001" customHeight="1" x14ac:dyDescent="0.4">
      <c r="A10" s="96"/>
      <c r="B10" s="44"/>
      <c r="C10" s="9">
        <v>1.1000000000000001</v>
      </c>
      <c r="D10" s="10" t="s">
        <v>0</v>
      </c>
      <c r="E10" s="9">
        <v>0.35</v>
      </c>
      <c r="F10" s="10"/>
      <c r="G10" s="10"/>
      <c r="H10" s="10" t="s">
        <v>1</v>
      </c>
      <c r="I10" s="73">
        <f t="shared" si="1"/>
        <v>0.39</v>
      </c>
      <c r="J10" s="45"/>
    </row>
    <row r="11" spans="1:10" ht="20.100000000000001" customHeight="1" x14ac:dyDescent="0.4">
      <c r="A11" s="96"/>
      <c r="B11" s="44" t="s">
        <v>24</v>
      </c>
      <c r="C11" s="9">
        <v>4.1500000000000004</v>
      </c>
      <c r="D11" s="10" t="s">
        <v>0</v>
      </c>
      <c r="E11" s="9">
        <v>1.6</v>
      </c>
      <c r="F11" s="10"/>
      <c r="G11" s="10"/>
      <c r="H11" s="10" t="s">
        <v>1</v>
      </c>
      <c r="I11" s="73">
        <f t="shared" si="1"/>
        <v>6.64</v>
      </c>
      <c r="J11" s="45"/>
    </row>
    <row r="12" spans="1:10" ht="20.100000000000001" customHeight="1" x14ac:dyDescent="0.4">
      <c r="A12" s="96"/>
      <c r="B12" s="44" t="s">
        <v>25</v>
      </c>
      <c r="C12" s="9">
        <v>4.5</v>
      </c>
      <c r="D12" s="10" t="s">
        <v>0</v>
      </c>
      <c r="E12" s="9">
        <v>0.3</v>
      </c>
      <c r="F12" s="10"/>
      <c r="G12" s="10"/>
      <c r="H12" s="10" t="s">
        <v>1</v>
      </c>
      <c r="I12" s="73">
        <f t="shared" si="1"/>
        <v>1.35</v>
      </c>
      <c r="J12" s="45"/>
    </row>
    <row r="13" spans="1:10" ht="20.100000000000001" customHeight="1" x14ac:dyDescent="0.4">
      <c r="A13" s="96"/>
      <c r="B13" s="44" t="s">
        <v>2</v>
      </c>
      <c r="C13" s="9">
        <v>1</v>
      </c>
      <c r="D13" s="10" t="s">
        <v>0</v>
      </c>
      <c r="E13" s="9">
        <v>1.9</v>
      </c>
      <c r="F13" s="10"/>
      <c r="G13" s="10"/>
      <c r="H13" s="10" t="s">
        <v>1</v>
      </c>
      <c r="I13" s="73">
        <f t="shared" si="1"/>
        <v>1.9</v>
      </c>
      <c r="J13" s="45"/>
    </row>
    <row r="14" spans="1:10" ht="20.100000000000001" customHeight="1" x14ac:dyDescent="0.4">
      <c r="A14" s="97"/>
      <c r="B14" s="46" t="s">
        <v>3</v>
      </c>
      <c r="C14" s="15">
        <v>4.1500000000000004</v>
      </c>
      <c r="D14" s="16" t="s">
        <v>0</v>
      </c>
      <c r="E14" s="15">
        <v>1.6</v>
      </c>
      <c r="F14" s="16"/>
      <c r="G14" s="16"/>
      <c r="H14" s="16" t="s">
        <v>1</v>
      </c>
      <c r="I14" s="73">
        <f t="shared" si="1"/>
        <v>6.64</v>
      </c>
      <c r="J14" s="47"/>
    </row>
    <row r="15" spans="1:10" ht="20.100000000000001" customHeight="1" x14ac:dyDescent="0.4">
      <c r="A15" s="18"/>
      <c r="B15" s="19" t="s">
        <v>35</v>
      </c>
      <c r="C15" s="20"/>
      <c r="D15" s="21"/>
      <c r="E15" s="20"/>
      <c r="F15" s="21"/>
      <c r="G15" s="21"/>
      <c r="H15" s="21"/>
      <c r="I15" s="20">
        <f>SUM(I2:I14)</f>
        <v>87.88000000000001</v>
      </c>
      <c r="J15" s="22"/>
    </row>
    <row r="16" spans="1:10" ht="20.100000000000001" customHeight="1" x14ac:dyDescent="0.4">
      <c r="A16" s="98" t="s">
        <v>75</v>
      </c>
      <c r="B16" s="42" t="s">
        <v>4</v>
      </c>
      <c r="C16" s="5">
        <v>4.05</v>
      </c>
      <c r="D16" s="6" t="s">
        <v>0</v>
      </c>
      <c r="E16" s="5">
        <v>2</v>
      </c>
      <c r="F16" s="6"/>
      <c r="G16" s="6"/>
      <c r="H16" s="6" t="s">
        <v>1</v>
      </c>
      <c r="I16" s="72">
        <f>ROUND(C16*E16,2)</f>
        <v>8.1</v>
      </c>
      <c r="J16" s="43"/>
    </row>
    <row r="17" spans="1:10" ht="20.100000000000001" customHeight="1" x14ac:dyDescent="0.4">
      <c r="A17" s="99"/>
      <c r="B17" s="44" t="s">
        <v>5</v>
      </c>
      <c r="C17" s="35">
        <v>4.05</v>
      </c>
      <c r="D17" s="10" t="s">
        <v>0</v>
      </c>
      <c r="E17" s="9">
        <v>1.6</v>
      </c>
      <c r="F17" s="10" t="s">
        <v>0</v>
      </c>
      <c r="G17" s="10">
        <v>4</v>
      </c>
      <c r="H17" s="10" t="s">
        <v>1</v>
      </c>
      <c r="I17" s="73">
        <f>ROUND(C17*E17*G17,2)</f>
        <v>25.92</v>
      </c>
      <c r="J17" s="45"/>
    </row>
    <row r="18" spans="1:10" ht="20.100000000000001" customHeight="1" x14ac:dyDescent="0.4">
      <c r="A18" s="99"/>
      <c r="B18" s="44" t="s">
        <v>28</v>
      </c>
      <c r="C18" s="9">
        <v>3.75</v>
      </c>
      <c r="D18" s="10" t="s">
        <v>0</v>
      </c>
      <c r="E18" s="9">
        <v>1.6</v>
      </c>
      <c r="F18" s="10" t="s">
        <v>0</v>
      </c>
      <c r="G18" s="10">
        <v>2</v>
      </c>
      <c r="H18" s="10" t="s">
        <v>1</v>
      </c>
      <c r="I18" s="73">
        <f>ROUND(C18*E18*G18,2)</f>
        <v>12</v>
      </c>
      <c r="J18" s="45"/>
    </row>
    <row r="19" spans="1:10" ht="20.100000000000001" customHeight="1" x14ac:dyDescent="0.4">
      <c r="A19" s="99"/>
      <c r="B19" s="44" t="s">
        <v>29</v>
      </c>
      <c r="C19" s="9">
        <v>0.9</v>
      </c>
      <c r="D19" s="10" t="s">
        <v>0</v>
      </c>
      <c r="E19" s="9">
        <v>1.6</v>
      </c>
      <c r="F19" s="10"/>
      <c r="G19" s="10"/>
      <c r="H19" s="10" t="s">
        <v>1</v>
      </c>
      <c r="I19" s="73">
        <f>ROUND(C19*E19,2)</f>
        <v>1.44</v>
      </c>
      <c r="J19" s="45"/>
    </row>
    <row r="20" spans="1:10" ht="20.100000000000001" customHeight="1" x14ac:dyDescent="0.4">
      <c r="A20" s="99"/>
      <c r="B20" s="44"/>
      <c r="C20" s="9">
        <v>3.3</v>
      </c>
      <c r="D20" s="10" t="s">
        <v>0</v>
      </c>
      <c r="E20" s="9">
        <v>1.6</v>
      </c>
      <c r="F20" s="10"/>
      <c r="G20" s="10"/>
      <c r="H20" s="10" t="s">
        <v>1</v>
      </c>
      <c r="I20" s="73">
        <f t="shared" ref="I20:I25" si="2">ROUND(C20*E20,2)</f>
        <v>5.28</v>
      </c>
      <c r="J20" s="45"/>
    </row>
    <row r="21" spans="1:10" ht="20.100000000000001" customHeight="1" x14ac:dyDescent="0.4">
      <c r="A21" s="99"/>
      <c r="B21" s="44"/>
      <c r="C21" s="9">
        <v>4.2</v>
      </c>
      <c r="D21" s="10" t="s">
        <v>0</v>
      </c>
      <c r="E21" s="9">
        <v>1.6</v>
      </c>
      <c r="F21" s="10"/>
      <c r="G21" s="10"/>
      <c r="H21" s="10" t="s">
        <v>1</v>
      </c>
      <c r="I21" s="73">
        <f t="shared" si="2"/>
        <v>6.72</v>
      </c>
      <c r="J21" s="45"/>
    </row>
    <row r="22" spans="1:10" ht="20.100000000000001" customHeight="1" x14ac:dyDescent="0.4">
      <c r="A22" s="99"/>
      <c r="B22" s="44" t="s">
        <v>30</v>
      </c>
      <c r="C22" s="9">
        <v>4.1500000000000004</v>
      </c>
      <c r="D22" s="10" t="s">
        <v>0</v>
      </c>
      <c r="E22" s="9">
        <v>1.6</v>
      </c>
      <c r="F22" s="10"/>
      <c r="G22" s="10"/>
      <c r="H22" s="10" t="s">
        <v>1</v>
      </c>
      <c r="I22" s="73">
        <f t="shared" si="2"/>
        <v>6.64</v>
      </c>
      <c r="J22" s="45"/>
    </row>
    <row r="23" spans="1:10" ht="20.100000000000001" customHeight="1" x14ac:dyDescent="0.4">
      <c r="A23" s="99"/>
      <c r="B23" s="44" t="s">
        <v>6</v>
      </c>
      <c r="C23" s="9">
        <v>1.3</v>
      </c>
      <c r="D23" s="10" t="s">
        <v>0</v>
      </c>
      <c r="E23" s="9">
        <v>1.1000000000000001</v>
      </c>
      <c r="F23" s="10"/>
      <c r="G23" s="10"/>
      <c r="H23" s="10" t="s">
        <v>1</v>
      </c>
      <c r="I23" s="73">
        <f t="shared" si="2"/>
        <v>1.43</v>
      </c>
      <c r="J23" s="45"/>
    </row>
    <row r="24" spans="1:10" ht="20.100000000000001" customHeight="1" x14ac:dyDescent="0.4">
      <c r="A24" s="99"/>
      <c r="B24" s="44" t="s">
        <v>7</v>
      </c>
      <c r="C24" s="9">
        <v>1.65</v>
      </c>
      <c r="D24" s="10" t="s">
        <v>0</v>
      </c>
      <c r="E24" s="9">
        <v>1.6</v>
      </c>
      <c r="F24" s="10"/>
      <c r="G24" s="10"/>
      <c r="H24" s="10" t="s">
        <v>1</v>
      </c>
      <c r="I24" s="73">
        <f t="shared" si="2"/>
        <v>2.64</v>
      </c>
      <c r="J24" s="45"/>
    </row>
    <row r="25" spans="1:10" ht="20.100000000000001" customHeight="1" x14ac:dyDescent="0.4">
      <c r="A25" s="99"/>
      <c r="B25" s="46" t="s">
        <v>8</v>
      </c>
      <c r="C25" s="15">
        <v>4.2</v>
      </c>
      <c r="D25" s="16" t="s">
        <v>0</v>
      </c>
      <c r="E25" s="15">
        <v>1.6</v>
      </c>
      <c r="F25" s="16"/>
      <c r="G25" s="16"/>
      <c r="H25" s="16" t="s">
        <v>1</v>
      </c>
      <c r="I25" s="73">
        <f t="shared" si="2"/>
        <v>6.72</v>
      </c>
      <c r="J25" s="47"/>
    </row>
    <row r="26" spans="1:10" ht="20.100000000000001" customHeight="1" x14ac:dyDescent="0.4">
      <c r="A26" s="18"/>
      <c r="B26" s="19" t="s">
        <v>35</v>
      </c>
      <c r="C26" s="20"/>
      <c r="D26" s="21"/>
      <c r="E26" s="20"/>
      <c r="F26" s="21"/>
      <c r="G26" s="21"/>
      <c r="H26" s="21"/>
      <c r="I26" s="20">
        <f>SUM(I16:I25)</f>
        <v>76.89</v>
      </c>
      <c r="J26" s="22"/>
    </row>
    <row r="27" spans="1:10" ht="20.100000000000001" customHeight="1" x14ac:dyDescent="0.4">
      <c r="A27" s="98" t="s">
        <v>76</v>
      </c>
      <c r="B27" s="42" t="s">
        <v>9</v>
      </c>
      <c r="C27" s="5">
        <v>4.05</v>
      </c>
      <c r="D27" s="6" t="s">
        <v>0</v>
      </c>
      <c r="E27" s="5">
        <v>1.6</v>
      </c>
      <c r="F27" s="6" t="s">
        <v>0</v>
      </c>
      <c r="G27" s="6">
        <v>2</v>
      </c>
      <c r="H27" s="6" t="s">
        <v>1</v>
      </c>
      <c r="I27" s="73">
        <f>ROUND(C27*E27*G27,2)</f>
        <v>12.96</v>
      </c>
      <c r="J27" s="43"/>
    </row>
    <row r="28" spans="1:10" ht="20.100000000000001" customHeight="1" x14ac:dyDescent="0.4">
      <c r="A28" s="99"/>
      <c r="B28" s="44"/>
      <c r="C28" s="9">
        <v>3.75</v>
      </c>
      <c r="D28" s="10" t="s">
        <v>0</v>
      </c>
      <c r="E28" s="9">
        <v>1.6</v>
      </c>
      <c r="F28" s="10" t="s">
        <v>0</v>
      </c>
      <c r="G28" s="10">
        <v>2</v>
      </c>
      <c r="H28" s="10" t="s">
        <v>1</v>
      </c>
      <c r="I28" s="73">
        <f>ROUND(C28*E28*G28,2)</f>
        <v>12</v>
      </c>
      <c r="J28" s="45"/>
    </row>
    <row r="29" spans="1:10" ht="20.100000000000001" customHeight="1" x14ac:dyDescent="0.4">
      <c r="A29" s="99"/>
      <c r="B29" s="44" t="s">
        <v>10</v>
      </c>
      <c r="C29" s="9">
        <v>4.05</v>
      </c>
      <c r="D29" s="10" t="s">
        <v>0</v>
      </c>
      <c r="E29" s="9">
        <v>1.6</v>
      </c>
      <c r="F29" s="10" t="s">
        <v>0</v>
      </c>
      <c r="G29" s="10">
        <v>2</v>
      </c>
      <c r="H29" s="10" t="s">
        <v>1</v>
      </c>
      <c r="I29" s="73">
        <f t="shared" ref="I29:I30" si="3">ROUND(C29*E29*G29,2)</f>
        <v>12.96</v>
      </c>
      <c r="J29" s="45"/>
    </row>
    <row r="30" spans="1:10" ht="20.100000000000001" customHeight="1" x14ac:dyDescent="0.4">
      <c r="A30" s="99"/>
      <c r="B30" s="44" t="s">
        <v>12</v>
      </c>
      <c r="C30" s="9">
        <v>4</v>
      </c>
      <c r="D30" s="10" t="s">
        <v>0</v>
      </c>
      <c r="E30" s="9">
        <v>0.7</v>
      </c>
      <c r="F30" s="10" t="s">
        <v>0</v>
      </c>
      <c r="G30" s="10">
        <v>6</v>
      </c>
      <c r="H30" s="10" t="s">
        <v>1</v>
      </c>
      <c r="I30" s="73">
        <f t="shared" si="3"/>
        <v>16.8</v>
      </c>
      <c r="J30" s="45"/>
    </row>
    <row r="31" spans="1:10" ht="20.100000000000001" customHeight="1" x14ac:dyDescent="0.4">
      <c r="A31" s="99"/>
      <c r="B31" s="44" t="s">
        <v>11</v>
      </c>
      <c r="C31" s="9">
        <v>4.2</v>
      </c>
      <c r="D31" s="10" t="s">
        <v>0</v>
      </c>
      <c r="E31" s="9">
        <v>1.6</v>
      </c>
      <c r="F31" s="10"/>
      <c r="G31" s="10"/>
      <c r="H31" s="10" t="s">
        <v>1</v>
      </c>
      <c r="I31" s="73">
        <f>ROUND(C31*E31,2)</f>
        <v>6.72</v>
      </c>
      <c r="J31" s="45"/>
    </row>
    <row r="32" spans="1:10" ht="20.100000000000001" customHeight="1" x14ac:dyDescent="0.4">
      <c r="A32" s="99"/>
      <c r="B32" s="44"/>
      <c r="C32" s="9">
        <v>4.1500000000000004</v>
      </c>
      <c r="D32" s="10" t="s">
        <v>0</v>
      </c>
      <c r="E32" s="9">
        <v>1.6</v>
      </c>
      <c r="F32" s="10"/>
      <c r="G32" s="10"/>
      <c r="H32" s="10" t="s">
        <v>1</v>
      </c>
      <c r="I32" s="73">
        <f t="shared" ref="I32:I34" si="4">ROUND(C32*E32,2)</f>
        <v>6.64</v>
      </c>
      <c r="J32" s="45"/>
    </row>
    <row r="33" spans="1:10" ht="20.100000000000001" customHeight="1" x14ac:dyDescent="0.4">
      <c r="A33" s="99"/>
      <c r="B33" s="44" t="s">
        <v>13</v>
      </c>
      <c r="C33" s="9">
        <v>1.3</v>
      </c>
      <c r="D33" s="10" t="s">
        <v>0</v>
      </c>
      <c r="E33" s="9">
        <v>1.1000000000000001</v>
      </c>
      <c r="F33" s="10"/>
      <c r="G33" s="10"/>
      <c r="H33" s="10" t="s">
        <v>1</v>
      </c>
      <c r="I33" s="73">
        <f t="shared" si="4"/>
        <v>1.43</v>
      </c>
      <c r="J33" s="45"/>
    </row>
    <row r="34" spans="1:10" ht="20.100000000000001" customHeight="1" x14ac:dyDescent="0.4">
      <c r="A34" s="99"/>
      <c r="B34" s="46" t="s">
        <v>14</v>
      </c>
      <c r="C34" s="15">
        <v>1.65</v>
      </c>
      <c r="D34" s="16" t="s">
        <v>0</v>
      </c>
      <c r="E34" s="15">
        <v>1.6</v>
      </c>
      <c r="F34" s="16"/>
      <c r="G34" s="16"/>
      <c r="H34" s="16" t="s">
        <v>1</v>
      </c>
      <c r="I34" s="73">
        <f t="shared" si="4"/>
        <v>2.64</v>
      </c>
      <c r="J34" s="47"/>
    </row>
    <row r="35" spans="1:10" ht="20.100000000000001" customHeight="1" x14ac:dyDescent="0.4">
      <c r="A35" s="18"/>
      <c r="B35" s="19" t="s">
        <v>35</v>
      </c>
      <c r="C35" s="20"/>
      <c r="D35" s="21"/>
      <c r="E35" s="20"/>
      <c r="F35" s="21"/>
      <c r="G35" s="21"/>
      <c r="H35" s="21"/>
      <c r="I35" s="20">
        <f>SUM(I27:I34)</f>
        <v>72.150000000000006</v>
      </c>
      <c r="J35" s="22"/>
    </row>
    <row r="36" spans="1:10" ht="20.100000000000001" customHeight="1" x14ac:dyDescent="0.4">
      <c r="A36" s="57" t="s">
        <v>77</v>
      </c>
      <c r="B36" s="48" t="s">
        <v>39</v>
      </c>
      <c r="C36" s="15">
        <v>2</v>
      </c>
      <c r="D36" s="16" t="s">
        <v>0</v>
      </c>
      <c r="E36" s="15">
        <v>0.5</v>
      </c>
      <c r="F36" s="16" t="s">
        <v>0</v>
      </c>
      <c r="G36" s="16">
        <v>3</v>
      </c>
      <c r="H36" s="16"/>
      <c r="I36" s="74">
        <f>ROUND(C36*E36*G36,2)</f>
        <v>3</v>
      </c>
      <c r="J36" s="47"/>
    </row>
    <row r="37" spans="1:10" ht="20.100000000000001" customHeight="1" x14ac:dyDescent="0.4">
      <c r="A37" s="18"/>
      <c r="B37" s="19" t="s">
        <v>35</v>
      </c>
      <c r="C37" s="20"/>
      <c r="D37" s="21"/>
      <c r="E37" s="20"/>
      <c r="F37" s="21"/>
      <c r="G37" s="21"/>
      <c r="H37" s="21"/>
      <c r="I37" s="20">
        <f>SUM(I36)</f>
        <v>3</v>
      </c>
      <c r="J37" s="22"/>
    </row>
    <row r="38" spans="1:10" ht="20.100000000000001" customHeight="1" x14ac:dyDescent="0.4">
      <c r="A38" s="92" t="s">
        <v>78</v>
      </c>
      <c r="B38" s="50" t="s">
        <v>2</v>
      </c>
      <c r="C38" s="5">
        <v>1</v>
      </c>
      <c r="D38" s="6" t="s">
        <v>0</v>
      </c>
      <c r="E38" s="5">
        <v>2</v>
      </c>
      <c r="F38" s="6"/>
      <c r="G38" s="6"/>
      <c r="H38" s="6" t="s">
        <v>1</v>
      </c>
      <c r="I38" s="72">
        <f>ROUND(C38*E38,2)</f>
        <v>2</v>
      </c>
      <c r="J38" s="43"/>
    </row>
    <row r="39" spans="1:10" ht="20.100000000000001" customHeight="1" x14ac:dyDescent="0.4">
      <c r="A39" s="96"/>
      <c r="B39" s="51" t="s">
        <v>15</v>
      </c>
      <c r="C39" s="9">
        <v>0.8</v>
      </c>
      <c r="D39" s="10" t="s">
        <v>0</v>
      </c>
      <c r="E39" s="9">
        <v>0.9</v>
      </c>
      <c r="F39" s="10"/>
      <c r="G39" s="10"/>
      <c r="H39" s="10" t="s">
        <v>1</v>
      </c>
      <c r="I39" s="73">
        <f t="shared" ref="I39:I43" si="5">ROUND(C39*E39,2)</f>
        <v>0.72</v>
      </c>
      <c r="J39" s="45"/>
    </row>
    <row r="40" spans="1:10" ht="20.100000000000001" customHeight="1" x14ac:dyDescent="0.4">
      <c r="A40" s="96"/>
      <c r="B40" s="51" t="s">
        <v>16</v>
      </c>
      <c r="C40" s="9">
        <v>3.55</v>
      </c>
      <c r="D40" s="10" t="s">
        <v>0</v>
      </c>
      <c r="E40" s="9">
        <v>1.6</v>
      </c>
      <c r="F40" s="10"/>
      <c r="G40" s="10"/>
      <c r="H40" s="10" t="s">
        <v>1</v>
      </c>
      <c r="I40" s="73">
        <f t="shared" si="5"/>
        <v>5.68</v>
      </c>
      <c r="J40" s="45"/>
    </row>
    <row r="41" spans="1:10" ht="20.100000000000001" customHeight="1" x14ac:dyDescent="0.4">
      <c r="A41" s="96"/>
      <c r="B41" s="51" t="s">
        <v>38</v>
      </c>
      <c r="C41" s="9">
        <v>0.8</v>
      </c>
      <c r="D41" s="10" t="s">
        <v>0</v>
      </c>
      <c r="E41" s="9">
        <v>1</v>
      </c>
      <c r="F41" s="10"/>
      <c r="G41" s="10"/>
      <c r="H41" s="10" t="s">
        <v>1</v>
      </c>
      <c r="I41" s="73">
        <f t="shared" si="5"/>
        <v>0.8</v>
      </c>
      <c r="J41" s="45"/>
    </row>
    <row r="42" spans="1:10" ht="20.100000000000001" customHeight="1" x14ac:dyDescent="0.4">
      <c r="A42" s="96"/>
      <c r="B42" s="51"/>
      <c r="C42" s="9">
        <v>0.35</v>
      </c>
      <c r="D42" s="10" t="s">
        <v>0</v>
      </c>
      <c r="E42" s="9">
        <v>0.9</v>
      </c>
      <c r="F42" s="10"/>
      <c r="G42" s="10"/>
      <c r="H42" s="10" t="s">
        <v>1</v>
      </c>
      <c r="I42" s="73">
        <f t="shared" si="5"/>
        <v>0.32</v>
      </c>
      <c r="J42" s="45"/>
    </row>
    <row r="43" spans="1:10" ht="20.100000000000001" customHeight="1" x14ac:dyDescent="0.4">
      <c r="A43" s="96"/>
      <c r="B43" s="51"/>
      <c r="C43" s="9">
        <v>1.65</v>
      </c>
      <c r="D43" s="10" t="s">
        <v>0</v>
      </c>
      <c r="E43" s="9">
        <v>0.95</v>
      </c>
      <c r="F43" s="10"/>
      <c r="G43" s="10"/>
      <c r="H43" s="10" t="s">
        <v>1</v>
      </c>
      <c r="I43" s="73">
        <f t="shared" si="5"/>
        <v>1.57</v>
      </c>
      <c r="J43" s="45"/>
    </row>
    <row r="44" spans="1:10" ht="20.100000000000001" customHeight="1" x14ac:dyDescent="0.4">
      <c r="A44" s="96"/>
      <c r="B44" s="51" t="s">
        <v>17</v>
      </c>
      <c r="C44" s="9">
        <v>3.9</v>
      </c>
      <c r="D44" s="10" t="s">
        <v>0</v>
      </c>
      <c r="E44" s="9">
        <v>1.6</v>
      </c>
      <c r="F44" s="10" t="s">
        <v>0</v>
      </c>
      <c r="G44" s="10">
        <v>2</v>
      </c>
      <c r="H44" s="10" t="s">
        <v>1</v>
      </c>
      <c r="I44" s="73">
        <f>ROUND(C44*E44*G44,2)</f>
        <v>12.48</v>
      </c>
      <c r="J44" s="45"/>
    </row>
    <row r="45" spans="1:10" ht="20.100000000000001" customHeight="1" x14ac:dyDescent="0.4">
      <c r="A45" s="96"/>
      <c r="B45" s="51"/>
      <c r="C45" s="9">
        <v>0.7</v>
      </c>
      <c r="D45" s="10" t="s">
        <v>0</v>
      </c>
      <c r="E45" s="9">
        <v>1.1000000000000001</v>
      </c>
      <c r="F45" s="10" t="s">
        <v>0</v>
      </c>
      <c r="G45" s="10">
        <v>8</v>
      </c>
      <c r="H45" s="10" t="s">
        <v>1</v>
      </c>
      <c r="I45" s="73">
        <f>ROUND(C45*E45*G45,2)</f>
        <v>6.16</v>
      </c>
      <c r="J45" s="45"/>
    </row>
    <row r="46" spans="1:10" ht="20.100000000000001" customHeight="1" x14ac:dyDescent="0.4">
      <c r="A46" s="96"/>
      <c r="B46" s="51" t="s">
        <v>18</v>
      </c>
      <c r="C46" s="9">
        <v>1.7</v>
      </c>
      <c r="D46" s="10" t="s">
        <v>0</v>
      </c>
      <c r="E46" s="9">
        <v>1</v>
      </c>
      <c r="F46" s="10" t="s">
        <v>0</v>
      </c>
      <c r="G46" s="10">
        <v>2</v>
      </c>
      <c r="H46" s="10" t="s">
        <v>1</v>
      </c>
      <c r="I46" s="73">
        <f>ROUND(C46*E46*G46,2)</f>
        <v>3.4</v>
      </c>
      <c r="J46" s="45"/>
    </row>
    <row r="47" spans="1:10" ht="20.100000000000001" customHeight="1" x14ac:dyDescent="0.4">
      <c r="A47" s="96"/>
      <c r="B47" s="51" t="s">
        <v>19</v>
      </c>
      <c r="C47" s="9">
        <v>2.6</v>
      </c>
      <c r="D47" s="10" t="s">
        <v>0</v>
      </c>
      <c r="E47" s="9">
        <v>2.5499999999999998</v>
      </c>
      <c r="F47" s="10"/>
      <c r="G47" s="10"/>
      <c r="H47" s="10" t="s">
        <v>1</v>
      </c>
      <c r="I47" s="73">
        <f>ROUND(C47*E47,2)</f>
        <v>6.63</v>
      </c>
      <c r="J47" s="45"/>
    </row>
    <row r="48" spans="1:10" ht="20.100000000000001" customHeight="1" x14ac:dyDescent="0.4">
      <c r="A48" s="96"/>
      <c r="B48" s="51" t="s">
        <v>20</v>
      </c>
      <c r="C48" s="9">
        <v>1.1000000000000001</v>
      </c>
      <c r="D48" s="10" t="s">
        <v>0</v>
      </c>
      <c r="E48" s="9">
        <v>0.6</v>
      </c>
      <c r="F48" s="10"/>
      <c r="G48" s="10"/>
      <c r="H48" s="10" t="s">
        <v>1</v>
      </c>
      <c r="I48" s="73">
        <f t="shared" ref="I48:I50" si="6">ROUND(C48*E48,2)</f>
        <v>0.66</v>
      </c>
      <c r="J48" s="45"/>
    </row>
    <row r="49" spans="1:10" ht="20.100000000000001" customHeight="1" x14ac:dyDescent="0.4">
      <c r="A49" s="96"/>
      <c r="B49" s="51" t="s">
        <v>21</v>
      </c>
      <c r="C49" s="9">
        <v>3.1</v>
      </c>
      <c r="D49" s="10" t="s">
        <v>0</v>
      </c>
      <c r="E49" s="9">
        <v>0.6</v>
      </c>
      <c r="F49" s="10"/>
      <c r="G49" s="10"/>
      <c r="H49" s="10" t="s">
        <v>1</v>
      </c>
      <c r="I49" s="73">
        <f t="shared" si="6"/>
        <v>1.86</v>
      </c>
      <c r="J49" s="45"/>
    </row>
    <row r="50" spans="1:10" ht="20.100000000000001" customHeight="1" x14ac:dyDescent="0.4">
      <c r="A50" s="97"/>
      <c r="B50" s="52" t="s">
        <v>22</v>
      </c>
      <c r="C50" s="15">
        <v>1.5</v>
      </c>
      <c r="D50" s="16" t="s">
        <v>0</v>
      </c>
      <c r="E50" s="15">
        <v>0.8</v>
      </c>
      <c r="F50" s="16"/>
      <c r="G50" s="16"/>
      <c r="H50" s="16" t="s">
        <v>1</v>
      </c>
      <c r="I50" s="73">
        <f t="shared" si="6"/>
        <v>1.2</v>
      </c>
      <c r="J50" s="47"/>
    </row>
    <row r="51" spans="1:10" ht="20.100000000000001" customHeight="1" x14ac:dyDescent="0.4">
      <c r="A51" s="18"/>
      <c r="B51" s="19" t="s">
        <v>35</v>
      </c>
      <c r="C51" s="20"/>
      <c r="D51" s="21"/>
      <c r="E51" s="20"/>
      <c r="F51" s="21"/>
      <c r="G51" s="21"/>
      <c r="H51" s="21"/>
      <c r="I51" s="20">
        <f>SUM(I38:I50)</f>
        <v>43.480000000000004</v>
      </c>
      <c r="J51" s="22"/>
    </row>
    <row r="52" spans="1:10" ht="20.100000000000001" customHeight="1" x14ac:dyDescent="0.4">
      <c r="A52" s="92" t="s">
        <v>79</v>
      </c>
      <c r="B52" s="50" t="s">
        <v>34</v>
      </c>
      <c r="C52" s="5">
        <v>3.55</v>
      </c>
      <c r="D52" s="6" t="s">
        <v>0</v>
      </c>
      <c r="E52" s="5">
        <v>1.6</v>
      </c>
      <c r="F52" s="6"/>
      <c r="G52" s="6"/>
      <c r="H52" s="6" t="s">
        <v>1</v>
      </c>
      <c r="I52" s="72">
        <f>ROUND(C52*E52,2)</f>
        <v>5.68</v>
      </c>
      <c r="J52" s="43"/>
    </row>
    <row r="53" spans="1:10" ht="20.100000000000001" customHeight="1" x14ac:dyDescent="0.4">
      <c r="A53" s="96"/>
      <c r="B53" s="51" t="s">
        <v>31</v>
      </c>
      <c r="C53" s="9">
        <v>3.9</v>
      </c>
      <c r="D53" s="10" t="s">
        <v>0</v>
      </c>
      <c r="E53" s="9">
        <v>1.6</v>
      </c>
      <c r="F53" s="10" t="s">
        <v>0</v>
      </c>
      <c r="G53" s="10">
        <v>5</v>
      </c>
      <c r="H53" s="10" t="s">
        <v>1</v>
      </c>
      <c r="I53" s="73">
        <f>ROUND(C53*E53*G53,2)</f>
        <v>31.2</v>
      </c>
      <c r="J53" s="45"/>
    </row>
    <row r="54" spans="1:10" ht="20.100000000000001" customHeight="1" x14ac:dyDescent="0.4">
      <c r="A54" s="96"/>
      <c r="B54" s="51" t="s">
        <v>32</v>
      </c>
      <c r="C54" s="9">
        <v>3.9</v>
      </c>
      <c r="D54" s="10" t="s">
        <v>0</v>
      </c>
      <c r="E54" s="9">
        <v>1.6</v>
      </c>
      <c r="F54" s="10" t="s">
        <v>0</v>
      </c>
      <c r="G54" s="10">
        <v>2</v>
      </c>
      <c r="H54" s="10" t="s">
        <v>1</v>
      </c>
      <c r="I54" s="73">
        <f>ROUND(C54*E54*G54,2)</f>
        <v>12.48</v>
      </c>
      <c r="J54" s="45"/>
    </row>
    <row r="55" spans="1:10" ht="20.100000000000001" customHeight="1" x14ac:dyDescent="0.4">
      <c r="A55" s="96"/>
      <c r="B55" s="51" t="s">
        <v>33</v>
      </c>
      <c r="C55" s="9">
        <v>1.25</v>
      </c>
      <c r="D55" s="10" t="s">
        <v>0</v>
      </c>
      <c r="E55" s="9">
        <v>2</v>
      </c>
      <c r="F55" s="10"/>
      <c r="G55" s="10"/>
      <c r="H55" s="10" t="s">
        <v>1</v>
      </c>
      <c r="I55" s="73">
        <f>ROUND(C55*E55,2)</f>
        <v>2.5</v>
      </c>
      <c r="J55" s="45"/>
    </row>
    <row r="56" spans="1:10" ht="20.100000000000001" customHeight="1" x14ac:dyDescent="0.4">
      <c r="A56" s="96"/>
      <c r="B56" s="51" t="s">
        <v>7</v>
      </c>
      <c r="C56" s="9">
        <v>1.1000000000000001</v>
      </c>
      <c r="D56" s="10" t="s">
        <v>0</v>
      </c>
      <c r="E56" s="9">
        <v>0.7</v>
      </c>
      <c r="F56" s="10"/>
      <c r="G56" s="10"/>
      <c r="H56" s="10" t="s">
        <v>1</v>
      </c>
      <c r="I56" s="73">
        <f t="shared" ref="I56:I58" si="7">ROUND(C56*E56,2)</f>
        <v>0.77</v>
      </c>
      <c r="J56" s="45"/>
    </row>
    <row r="57" spans="1:10" ht="20.100000000000001" customHeight="1" x14ac:dyDescent="0.4">
      <c r="A57" s="96"/>
      <c r="B57" s="51" t="s">
        <v>6</v>
      </c>
      <c r="C57" s="9">
        <v>1.1000000000000001</v>
      </c>
      <c r="D57" s="10" t="s">
        <v>0</v>
      </c>
      <c r="E57" s="9">
        <v>0.7</v>
      </c>
      <c r="F57" s="10"/>
      <c r="G57" s="10"/>
      <c r="H57" s="10" t="s">
        <v>1</v>
      </c>
      <c r="I57" s="73">
        <f t="shared" si="7"/>
        <v>0.77</v>
      </c>
      <c r="J57" s="45"/>
    </row>
    <row r="58" spans="1:10" ht="20.100000000000001" customHeight="1" x14ac:dyDescent="0.4">
      <c r="A58" s="97"/>
      <c r="B58" s="52" t="s">
        <v>22</v>
      </c>
      <c r="C58" s="15">
        <v>1.1000000000000001</v>
      </c>
      <c r="D58" s="16" t="s">
        <v>0</v>
      </c>
      <c r="E58" s="15">
        <v>0.7</v>
      </c>
      <c r="F58" s="16"/>
      <c r="G58" s="16"/>
      <c r="H58" s="16" t="s">
        <v>1</v>
      </c>
      <c r="I58" s="73">
        <f t="shared" si="7"/>
        <v>0.77</v>
      </c>
      <c r="J58" s="47"/>
    </row>
    <row r="59" spans="1:10" ht="20.100000000000001" customHeight="1" x14ac:dyDescent="0.4">
      <c r="A59" s="18"/>
      <c r="B59" s="19" t="s">
        <v>35</v>
      </c>
      <c r="C59" s="20"/>
      <c r="D59" s="21"/>
      <c r="E59" s="20"/>
      <c r="F59" s="21"/>
      <c r="G59" s="21"/>
      <c r="H59" s="21"/>
      <c r="I59" s="20">
        <f>SUM(I52:I58)</f>
        <v>54.170000000000009</v>
      </c>
      <c r="J59" s="22"/>
    </row>
    <row r="60" spans="1:10" ht="20.100000000000001" customHeight="1" x14ac:dyDescent="0.4">
      <c r="A60" s="92" t="s">
        <v>80</v>
      </c>
      <c r="B60" s="50" t="s">
        <v>40</v>
      </c>
      <c r="C60" s="5">
        <v>1.95</v>
      </c>
      <c r="D60" s="6" t="s">
        <v>0</v>
      </c>
      <c r="E60" s="5">
        <v>1.6</v>
      </c>
      <c r="F60" s="6"/>
      <c r="G60" s="6"/>
      <c r="H60" s="6" t="s">
        <v>1</v>
      </c>
      <c r="I60" s="72">
        <f>ROUND(C60*E60,2)</f>
        <v>3.12</v>
      </c>
      <c r="J60" s="43"/>
    </row>
    <row r="61" spans="1:10" ht="20.100000000000001" customHeight="1" x14ac:dyDescent="0.4">
      <c r="A61" s="96"/>
      <c r="B61" s="51"/>
      <c r="C61" s="9">
        <v>3.9</v>
      </c>
      <c r="D61" s="10" t="s">
        <v>0</v>
      </c>
      <c r="E61" s="9">
        <v>1.6</v>
      </c>
      <c r="F61" s="10" t="s">
        <v>0</v>
      </c>
      <c r="G61" s="10">
        <v>4</v>
      </c>
      <c r="H61" s="10" t="s">
        <v>1</v>
      </c>
      <c r="I61" s="73">
        <f>ROUND(C61*E61*G61,2)</f>
        <v>24.96</v>
      </c>
      <c r="J61" s="45"/>
    </row>
    <row r="62" spans="1:10" ht="20.100000000000001" customHeight="1" x14ac:dyDescent="0.4">
      <c r="A62" s="96"/>
      <c r="B62" s="51" t="s">
        <v>7</v>
      </c>
      <c r="C62" s="9">
        <v>1.1000000000000001</v>
      </c>
      <c r="D62" s="10" t="s">
        <v>0</v>
      </c>
      <c r="E62" s="9">
        <v>0.7</v>
      </c>
      <c r="F62" s="10"/>
      <c r="G62" s="10"/>
      <c r="H62" s="10" t="s">
        <v>1</v>
      </c>
      <c r="I62" s="73">
        <f>ROUND(C62*E62,2)</f>
        <v>0.77</v>
      </c>
      <c r="J62" s="45"/>
    </row>
    <row r="63" spans="1:10" ht="20.100000000000001" customHeight="1" x14ac:dyDescent="0.4">
      <c r="A63" s="96"/>
      <c r="B63" s="51" t="s">
        <v>6</v>
      </c>
      <c r="C63" s="9">
        <v>1.1000000000000001</v>
      </c>
      <c r="D63" s="10" t="s">
        <v>0</v>
      </c>
      <c r="E63" s="9">
        <v>0.7</v>
      </c>
      <c r="F63" s="10"/>
      <c r="G63" s="10"/>
      <c r="H63" s="10" t="s">
        <v>1</v>
      </c>
      <c r="I63" s="73">
        <f t="shared" ref="I63:I64" si="8">ROUND(C63*E63,2)</f>
        <v>0.77</v>
      </c>
      <c r="J63" s="45"/>
    </row>
    <row r="64" spans="1:10" ht="20.100000000000001" customHeight="1" x14ac:dyDescent="0.4">
      <c r="A64" s="97"/>
      <c r="B64" s="52" t="s">
        <v>22</v>
      </c>
      <c r="C64" s="15">
        <v>1.1000000000000001</v>
      </c>
      <c r="D64" s="16" t="s">
        <v>0</v>
      </c>
      <c r="E64" s="15">
        <v>0.7</v>
      </c>
      <c r="F64" s="16"/>
      <c r="G64" s="16"/>
      <c r="H64" s="16" t="s">
        <v>1</v>
      </c>
      <c r="I64" s="73">
        <f t="shared" si="8"/>
        <v>0.77</v>
      </c>
      <c r="J64" s="47"/>
    </row>
    <row r="65" spans="1:10" ht="20.100000000000001" customHeight="1" x14ac:dyDescent="0.4">
      <c r="A65" s="18"/>
      <c r="B65" s="19" t="s">
        <v>35</v>
      </c>
      <c r="C65" s="20"/>
      <c r="D65" s="21"/>
      <c r="E65" s="20"/>
      <c r="F65" s="21"/>
      <c r="G65" s="21"/>
      <c r="H65" s="21"/>
      <c r="I65" s="20">
        <f>SUM(I60:I64)</f>
        <v>30.39</v>
      </c>
      <c r="J65" s="22"/>
    </row>
    <row r="66" spans="1:10" ht="20.100000000000001" customHeight="1" x14ac:dyDescent="0.4">
      <c r="A66" s="59" t="s">
        <v>81</v>
      </c>
      <c r="B66" s="50" t="s">
        <v>40</v>
      </c>
      <c r="C66" s="5">
        <v>0.6</v>
      </c>
      <c r="D66" s="6" t="s">
        <v>0</v>
      </c>
      <c r="E66" s="5">
        <v>2.4</v>
      </c>
      <c r="F66" s="6" t="s">
        <v>0</v>
      </c>
      <c r="G66" s="6">
        <v>4</v>
      </c>
      <c r="H66" s="6" t="s">
        <v>1</v>
      </c>
      <c r="I66" s="72">
        <f>ROUND(C66*E66*G66,2)</f>
        <v>5.76</v>
      </c>
      <c r="J66" s="43"/>
    </row>
    <row r="67" spans="1:10" ht="20.100000000000001" customHeight="1" x14ac:dyDescent="0.4">
      <c r="A67" s="58"/>
      <c r="B67" s="55" t="s">
        <v>35</v>
      </c>
      <c r="C67" s="20"/>
      <c r="D67" s="21"/>
      <c r="E67" s="20"/>
      <c r="F67" s="21"/>
      <c r="G67" s="21"/>
      <c r="H67" s="21"/>
      <c r="I67" s="75">
        <f>SUM(I66)</f>
        <v>5.76</v>
      </c>
      <c r="J67" s="56"/>
    </row>
    <row r="68" spans="1:10" ht="20.100000000000001" customHeight="1" x14ac:dyDescent="0.4">
      <c r="A68" s="59" t="s">
        <v>82</v>
      </c>
      <c r="B68" s="49" t="s">
        <v>39</v>
      </c>
      <c r="C68" s="15">
        <v>0.6</v>
      </c>
      <c r="D68" s="16" t="s">
        <v>0</v>
      </c>
      <c r="E68" s="15">
        <v>1.3</v>
      </c>
      <c r="F68" s="16" t="s">
        <v>0</v>
      </c>
      <c r="G68" s="16">
        <v>6</v>
      </c>
      <c r="H68" s="16" t="s">
        <v>1</v>
      </c>
      <c r="I68" s="74">
        <f>ROUND(C68*E68*G68,2)</f>
        <v>4.68</v>
      </c>
      <c r="J68" s="47"/>
    </row>
    <row r="69" spans="1:10" ht="20.100000000000001" customHeight="1" x14ac:dyDescent="0.4">
      <c r="A69" s="54"/>
      <c r="B69" s="55" t="s">
        <v>35</v>
      </c>
      <c r="C69" s="20"/>
      <c r="D69" s="21"/>
      <c r="E69" s="20"/>
      <c r="F69" s="21"/>
      <c r="G69" s="21"/>
      <c r="H69" s="21"/>
      <c r="I69" s="75">
        <f>SUM(I68)</f>
        <v>4.68</v>
      </c>
      <c r="J69" s="56"/>
    </row>
    <row r="70" spans="1:10" ht="20.100000000000001" customHeight="1" x14ac:dyDescent="0.4">
      <c r="A70" s="51"/>
      <c r="B70" s="51" t="s">
        <v>36</v>
      </c>
      <c r="C70" s="9">
        <f>I15</f>
        <v>87.88000000000001</v>
      </c>
      <c r="D70" s="9" t="s">
        <v>37</v>
      </c>
      <c r="E70" s="9">
        <f>I26</f>
        <v>76.89</v>
      </c>
      <c r="F70" s="9" t="s">
        <v>37</v>
      </c>
      <c r="G70" s="9">
        <f>I35</f>
        <v>72.150000000000006</v>
      </c>
      <c r="H70" s="9"/>
      <c r="I70" s="73"/>
      <c r="J70" s="51"/>
    </row>
    <row r="71" spans="1:10" ht="20.100000000000001" customHeight="1" x14ac:dyDescent="0.4">
      <c r="B71" s="3" t="s">
        <v>37</v>
      </c>
      <c r="C71" s="2">
        <f>I37</f>
        <v>3</v>
      </c>
      <c r="D71" s="2" t="s">
        <v>37</v>
      </c>
      <c r="E71" s="2">
        <f>I51</f>
        <v>43.480000000000004</v>
      </c>
      <c r="F71" s="2" t="s">
        <v>37</v>
      </c>
      <c r="G71" s="2">
        <f>I59</f>
        <v>54.170000000000009</v>
      </c>
      <c r="H71" s="2"/>
      <c r="I71" s="76"/>
    </row>
    <row r="72" spans="1:10" ht="20.100000000000001" customHeight="1" x14ac:dyDescent="0.4">
      <c r="B72" s="3" t="s">
        <v>37</v>
      </c>
      <c r="C72" s="2">
        <f>I65</f>
        <v>30.39</v>
      </c>
      <c r="D72" s="2" t="s">
        <v>37</v>
      </c>
      <c r="E72" s="2">
        <f>I67</f>
        <v>5.76</v>
      </c>
      <c r="F72" s="2" t="s">
        <v>37</v>
      </c>
      <c r="G72" s="2">
        <f>I69</f>
        <v>4.68</v>
      </c>
      <c r="H72" s="2" t="s">
        <v>1</v>
      </c>
      <c r="I72" s="76">
        <f>SUM(C70:G72)</f>
        <v>378.40000000000003</v>
      </c>
    </row>
  </sheetData>
  <mergeCells count="6">
    <mergeCell ref="A60:A64"/>
    <mergeCell ref="A2:A14"/>
    <mergeCell ref="A16:A25"/>
    <mergeCell ref="A27:A34"/>
    <mergeCell ref="A38:A50"/>
    <mergeCell ref="A52:A58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C06EE-C5DC-4FFE-B8C6-31D0FEA42350}">
  <dimension ref="A1:J23"/>
  <sheetViews>
    <sheetView tabSelected="1" view="pageBreakPreview" topLeftCell="A7" zoomScaleNormal="100" zoomScaleSheetLayoutView="100" workbookViewId="0">
      <selection activeCell="D7" sqref="D7"/>
    </sheetView>
  </sheetViews>
  <sheetFormatPr defaultRowHeight="18" customHeight="1" x14ac:dyDescent="0.4"/>
  <cols>
    <col min="1" max="1" width="7.625" style="1" customWidth="1"/>
    <col min="2" max="2" width="22.125" style="1" customWidth="1"/>
    <col min="3" max="3" width="7.625" style="2" customWidth="1"/>
    <col min="4" max="4" width="4.625" style="3" customWidth="1"/>
    <col min="5" max="5" width="7.625" style="2" customWidth="1"/>
    <col min="6" max="6" width="4.625" style="3" customWidth="1"/>
    <col min="7" max="7" width="7.625" style="3" customWidth="1"/>
    <col min="8" max="8" width="4.625" style="3" customWidth="1"/>
    <col min="9" max="9" width="7.625" style="3" customWidth="1"/>
    <col min="10" max="10" width="6.125" style="1" customWidth="1"/>
    <col min="11" max="16384" width="9" style="1"/>
  </cols>
  <sheetData>
    <row r="1" spans="1:10" ht="18" customHeight="1" x14ac:dyDescent="0.4">
      <c r="A1" s="1" t="s">
        <v>63</v>
      </c>
    </row>
    <row r="2" spans="1:10" ht="18" customHeight="1" x14ac:dyDescent="0.4">
      <c r="A2" s="92" t="s">
        <v>52</v>
      </c>
      <c r="B2" s="4" t="s">
        <v>6</v>
      </c>
      <c r="C2" s="5">
        <v>1.1000000000000001</v>
      </c>
      <c r="D2" s="6" t="s">
        <v>0</v>
      </c>
      <c r="E2" s="5">
        <v>1.2</v>
      </c>
      <c r="F2" s="6"/>
      <c r="G2" s="6"/>
      <c r="H2" s="6" t="s">
        <v>1</v>
      </c>
      <c r="I2" s="5">
        <f>ROUND(C2*E2,2)</f>
        <v>1.32</v>
      </c>
      <c r="J2" s="7"/>
    </row>
    <row r="3" spans="1:10" ht="18" customHeight="1" x14ac:dyDescent="0.4">
      <c r="A3" s="93"/>
      <c r="B3" s="8"/>
      <c r="C3" s="9">
        <v>2.1</v>
      </c>
      <c r="D3" s="10" t="s">
        <v>0</v>
      </c>
      <c r="E3" s="9">
        <v>2.2999999999999998</v>
      </c>
      <c r="F3" s="10"/>
      <c r="G3" s="10"/>
      <c r="H3" s="10" t="s">
        <v>1</v>
      </c>
      <c r="I3" s="9">
        <f>ROUND(C3*E3,2)</f>
        <v>4.83</v>
      </c>
      <c r="J3" s="12"/>
    </row>
    <row r="4" spans="1:10" ht="18" customHeight="1" x14ac:dyDescent="0.4">
      <c r="A4" s="18"/>
      <c r="B4" s="19" t="s">
        <v>35</v>
      </c>
      <c r="C4" s="20"/>
      <c r="D4" s="21"/>
      <c r="E4" s="20"/>
      <c r="F4" s="21"/>
      <c r="G4" s="21"/>
      <c r="H4" s="21"/>
      <c r="I4" s="20">
        <f>SUM(I2:I3)</f>
        <v>6.15</v>
      </c>
      <c r="J4" s="22"/>
    </row>
    <row r="5" spans="1:10" ht="18" customHeight="1" x14ac:dyDescent="0.4">
      <c r="A5" s="92" t="s">
        <v>64</v>
      </c>
      <c r="B5" s="4" t="s">
        <v>6</v>
      </c>
      <c r="C5" s="5">
        <v>1.1000000000000001</v>
      </c>
      <c r="D5" s="6" t="s">
        <v>0</v>
      </c>
      <c r="E5" s="5">
        <v>1.2</v>
      </c>
      <c r="F5" s="6"/>
      <c r="G5" s="6"/>
      <c r="H5" s="6" t="s">
        <v>1</v>
      </c>
      <c r="I5" s="5">
        <f>ROUND(C5*E5,2)</f>
        <v>1.32</v>
      </c>
      <c r="J5" s="7"/>
    </row>
    <row r="6" spans="1:10" ht="18" customHeight="1" x14ac:dyDescent="0.4">
      <c r="A6" s="93"/>
      <c r="B6" s="8"/>
      <c r="C6" s="9">
        <v>2.1</v>
      </c>
      <c r="D6" s="10" t="s">
        <v>0</v>
      </c>
      <c r="E6" s="9">
        <v>2.2999999999999998</v>
      </c>
      <c r="F6" s="10"/>
      <c r="G6" s="10"/>
      <c r="H6" s="10" t="s">
        <v>1</v>
      </c>
      <c r="I6" s="9">
        <f>ROUND(C6*E6,2)</f>
        <v>4.83</v>
      </c>
      <c r="J6" s="12"/>
    </row>
    <row r="7" spans="1:10" ht="18" customHeight="1" x14ac:dyDescent="0.4">
      <c r="A7" s="28"/>
      <c r="B7" s="19" t="s">
        <v>35</v>
      </c>
      <c r="C7" s="29"/>
      <c r="D7" s="30"/>
      <c r="E7" s="29"/>
      <c r="F7" s="30"/>
      <c r="G7" s="30"/>
      <c r="H7" s="30"/>
      <c r="I7" s="20">
        <f>SUM(I5:I6)</f>
        <v>6.15</v>
      </c>
      <c r="J7" s="31"/>
    </row>
    <row r="8" spans="1:10" ht="18" customHeight="1" x14ac:dyDescent="0.4">
      <c r="A8" s="92" t="s">
        <v>55</v>
      </c>
      <c r="B8" s="32" t="s">
        <v>66</v>
      </c>
      <c r="C8" s="23">
        <v>2.2000000000000002</v>
      </c>
      <c r="D8" s="6" t="s">
        <v>0</v>
      </c>
      <c r="E8" s="5">
        <v>2</v>
      </c>
      <c r="F8" s="6"/>
      <c r="G8" s="6"/>
      <c r="H8" s="6" t="s">
        <v>1</v>
      </c>
      <c r="I8" s="5">
        <f>ROUND(C8*E8,2)</f>
        <v>4.4000000000000004</v>
      </c>
      <c r="J8" s="25"/>
    </row>
    <row r="9" spans="1:10" ht="18" customHeight="1" x14ac:dyDescent="0.4">
      <c r="A9" s="96"/>
      <c r="B9" s="33" t="s">
        <v>67</v>
      </c>
      <c r="C9" s="35">
        <v>1.1000000000000001</v>
      </c>
      <c r="D9" s="10" t="s">
        <v>0</v>
      </c>
      <c r="E9" s="9">
        <v>2.15</v>
      </c>
      <c r="F9" s="10"/>
      <c r="G9" s="10"/>
      <c r="H9" s="10" t="s">
        <v>1</v>
      </c>
      <c r="I9" s="9">
        <f>ROUND(C9*E9,2)</f>
        <v>2.37</v>
      </c>
      <c r="J9" s="27"/>
    </row>
    <row r="10" spans="1:10" ht="18" customHeight="1" x14ac:dyDescent="0.4">
      <c r="A10" s="96"/>
      <c r="B10" s="33"/>
      <c r="C10" s="35">
        <v>1</v>
      </c>
      <c r="D10" s="10" t="s">
        <v>0</v>
      </c>
      <c r="E10" s="9">
        <v>2.7</v>
      </c>
      <c r="F10" s="10"/>
      <c r="G10" s="10"/>
      <c r="H10" s="10" t="s">
        <v>1</v>
      </c>
      <c r="I10" s="9">
        <f t="shared" ref="I10:I12" si="0">ROUND(C10*E10,2)</f>
        <v>2.7</v>
      </c>
      <c r="J10" s="27"/>
    </row>
    <row r="11" spans="1:10" ht="18" customHeight="1" x14ac:dyDescent="0.4">
      <c r="A11" s="96"/>
      <c r="B11" s="33" t="s">
        <v>68</v>
      </c>
      <c r="C11" s="9">
        <v>3.3</v>
      </c>
      <c r="D11" s="10" t="s">
        <v>0</v>
      </c>
      <c r="E11" s="9">
        <v>1.8</v>
      </c>
      <c r="F11" s="10"/>
      <c r="G11" s="10"/>
      <c r="H11" s="10" t="s">
        <v>1</v>
      </c>
      <c r="I11" s="9">
        <f t="shared" si="0"/>
        <v>5.94</v>
      </c>
      <c r="J11" s="27"/>
    </row>
    <row r="12" spans="1:10" ht="18" customHeight="1" x14ac:dyDescent="0.4">
      <c r="A12" s="96"/>
      <c r="B12" s="33" t="s">
        <v>69</v>
      </c>
      <c r="C12" s="9">
        <v>2.4</v>
      </c>
      <c r="D12" s="10" t="s">
        <v>0</v>
      </c>
      <c r="E12" s="9">
        <v>2.7</v>
      </c>
      <c r="F12" s="10"/>
      <c r="G12" s="10"/>
      <c r="H12" s="10" t="s">
        <v>1</v>
      </c>
      <c r="I12" s="9">
        <f t="shared" si="0"/>
        <v>6.48</v>
      </c>
      <c r="J12" s="27"/>
    </row>
    <row r="13" spans="1:10" ht="18" customHeight="1" x14ac:dyDescent="0.4">
      <c r="A13" s="28"/>
      <c r="B13" s="19" t="s">
        <v>35</v>
      </c>
      <c r="C13" s="20"/>
      <c r="D13" s="21"/>
      <c r="E13" s="20"/>
      <c r="F13" s="21"/>
      <c r="G13" s="21"/>
      <c r="H13" s="21"/>
      <c r="I13" s="20">
        <f>SUM(I8:I12)</f>
        <v>21.89</v>
      </c>
      <c r="J13" s="31"/>
    </row>
    <row r="14" spans="1:10" ht="18" customHeight="1" x14ac:dyDescent="0.4">
      <c r="A14" s="92" t="s">
        <v>57</v>
      </c>
      <c r="B14" s="33" t="s">
        <v>70</v>
      </c>
      <c r="C14" s="23">
        <v>1.8</v>
      </c>
      <c r="D14" s="6" t="s">
        <v>0</v>
      </c>
      <c r="E14" s="5">
        <v>2.25</v>
      </c>
      <c r="F14" s="6"/>
      <c r="G14" s="6"/>
      <c r="H14" s="6" t="s">
        <v>1</v>
      </c>
      <c r="I14" s="5">
        <f>ROUND(C14*E14,2)</f>
        <v>4.05</v>
      </c>
      <c r="J14" s="25"/>
    </row>
    <row r="15" spans="1:10" ht="18" customHeight="1" x14ac:dyDescent="0.4">
      <c r="A15" s="96"/>
      <c r="B15" s="33" t="s">
        <v>6</v>
      </c>
      <c r="C15" s="9">
        <v>2.9</v>
      </c>
      <c r="D15" s="10" t="s">
        <v>0</v>
      </c>
      <c r="E15" s="9">
        <v>2.25</v>
      </c>
      <c r="F15" s="10"/>
      <c r="G15" s="10"/>
      <c r="H15" s="10" t="s">
        <v>1</v>
      </c>
      <c r="I15" s="9">
        <f>ROUND(C15*E15,2)</f>
        <v>6.53</v>
      </c>
      <c r="J15" s="27"/>
    </row>
    <row r="16" spans="1:10" ht="18" customHeight="1" x14ac:dyDescent="0.4">
      <c r="A16" s="96"/>
      <c r="B16" s="33" t="s">
        <v>22</v>
      </c>
      <c r="C16" s="9">
        <v>1.55</v>
      </c>
      <c r="D16" s="10" t="s">
        <v>0</v>
      </c>
      <c r="E16" s="9">
        <v>3.3</v>
      </c>
      <c r="F16" s="10"/>
      <c r="G16" s="10"/>
      <c r="H16" s="10" t="s">
        <v>1</v>
      </c>
      <c r="I16" s="9">
        <f t="shared" ref="I16" si="1">ROUND(C16*E16,2)</f>
        <v>5.12</v>
      </c>
      <c r="J16" s="27"/>
    </row>
    <row r="17" spans="1:10" ht="18" customHeight="1" x14ac:dyDescent="0.4">
      <c r="A17" s="28"/>
      <c r="B17" s="19" t="s">
        <v>35</v>
      </c>
      <c r="C17" s="20"/>
      <c r="D17" s="21"/>
      <c r="E17" s="20"/>
      <c r="F17" s="21"/>
      <c r="G17" s="21"/>
      <c r="H17" s="21"/>
      <c r="I17" s="20">
        <f>SUM(I14:I16)</f>
        <v>15.7</v>
      </c>
      <c r="J17" s="31"/>
    </row>
    <row r="18" spans="1:10" ht="18" customHeight="1" x14ac:dyDescent="0.4">
      <c r="A18" s="92" t="s">
        <v>59</v>
      </c>
      <c r="B18" s="33" t="s">
        <v>70</v>
      </c>
      <c r="C18" s="23">
        <v>1.8</v>
      </c>
      <c r="D18" s="6" t="s">
        <v>0</v>
      </c>
      <c r="E18" s="5">
        <v>2.25</v>
      </c>
      <c r="F18" s="6"/>
      <c r="G18" s="6"/>
      <c r="H18" s="6" t="s">
        <v>1</v>
      </c>
      <c r="I18" s="5">
        <f>ROUND(C18*E18,2)</f>
        <v>4.05</v>
      </c>
      <c r="J18" s="25"/>
    </row>
    <row r="19" spans="1:10" ht="18" customHeight="1" x14ac:dyDescent="0.4">
      <c r="A19" s="96"/>
      <c r="B19" s="33" t="s">
        <v>6</v>
      </c>
      <c r="C19" s="9">
        <v>2.9</v>
      </c>
      <c r="D19" s="10" t="s">
        <v>0</v>
      </c>
      <c r="E19" s="9">
        <v>2.25</v>
      </c>
      <c r="F19" s="10"/>
      <c r="G19" s="10"/>
      <c r="H19" s="10" t="s">
        <v>1</v>
      </c>
      <c r="I19" s="9">
        <f>ROUND(C19*E19,2)</f>
        <v>6.53</v>
      </c>
      <c r="J19" s="27"/>
    </row>
    <row r="20" spans="1:10" ht="18" customHeight="1" x14ac:dyDescent="0.4">
      <c r="A20" s="96"/>
      <c r="B20" s="33" t="s">
        <v>22</v>
      </c>
      <c r="C20" s="9">
        <v>1.55</v>
      </c>
      <c r="D20" s="10" t="s">
        <v>0</v>
      </c>
      <c r="E20" s="9">
        <v>3.3</v>
      </c>
      <c r="F20" s="10"/>
      <c r="G20" s="10"/>
      <c r="H20" s="10" t="s">
        <v>1</v>
      </c>
      <c r="I20" s="9">
        <f t="shared" ref="I20" si="2">ROUND(C20*E20,2)</f>
        <v>5.12</v>
      </c>
      <c r="J20" s="27"/>
    </row>
    <row r="21" spans="1:10" ht="18" customHeight="1" x14ac:dyDescent="0.4">
      <c r="A21" s="28"/>
      <c r="B21" s="19" t="s">
        <v>35</v>
      </c>
      <c r="C21" s="20"/>
      <c r="D21" s="21"/>
      <c r="E21" s="20"/>
      <c r="F21" s="21"/>
      <c r="G21" s="21"/>
      <c r="H21" s="21"/>
      <c r="I21" s="20">
        <f>SUM(I18:I20)</f>
        <v>15.7</v>
      </c>
      <c r="J21" s="31"/>
    </row>
    <row r="22" spans="1:10" ht="18" customHeight="1" x14ac:dyDescent="0.4">
      <c r="A22" s="26"/>
      <c r="B22" s="26" t="s">
        <v>36</v>
      </c>
      <c r="C22" s="9">
        <f>I4</f>
        <v>6.15</v>
      </c>
      <c r="D22" s="9" t="s">
        <v>37</v>
      </c>
      <c r="E22" s="9">
        <f>I7</f>
        <v>6.15</v>
      </c>
      <c r="F22" s="9" t="s">
        <v>37</v>
      </c>
      <c r="G22" s="9">
        <f>I13</f>
        <v>21.89</v>
      </c>
      <c r="H22" s="9"/>
      <c r="I22" s="9"/>
      <c r="J22" s="26"/>
    </row>
    <row r="23" spans="1:10" ht="18" customHeight="1" x14ac:dyDescent="0.4">
      <c r="A23" s="26"/>
      <c r="B23" s="10" t="s">
        <v>37</v>
      </c>
      <c r="C23" s="9">
        <f>I17</f>
        <v>15.7</v>
      </c>
      <c r="D23" s="9" t="s">
        <v>37</v>
      </c>
      <c r="E23" s="9">
        <f>I21</f>
        <v>15.7</v>
      </c>
      <c r="F23" s="9"/>
      <c r="G23" s="9"/>
      <c r="H23" s="9" t="s">
        <v>1</v>
      </c>
      <c r="I23" s="9">
        <f>SUM(C22:G23)</f>
        <v>65.59</v>
      </c>
      <c r="J23" s="26" t="s">
        <v>43</v>
      </c>
    </row>
  </sheetData>
  <mergeCells count="5">
    <mergeCell ref="A2:A3"/>
    <mergeCell ref="A5:A6"/>
    <mergeCell ref="A8:A12"/>
    <mergeCell ref="A14:A16"/>
    <mergeCell ref="A18:A20"/>
  </mergeCells>
  <phoneticPr fontId="1"/>
  <pageMargins left="0.70866141732283472" right="0.70866141732283472" top="0.59055118110236227" bottom="0.3937007874015748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716D1-12CF-439D-B65C-6450B6FD0085}">
  <dimension ref="A1:J18"/>
  <sheetViews>
    <sheetView tabSelected="1" view="pageBreakPreview" zoomScaleNormal="100" zoomScaleSheetLayoutView="100" workbookViewId="0">
      <selection activeCell="D7" sqref="D7"/>
    </sheetView>
  </sheetViews>
  <sheetFormatPr defaultRowHeight="18" customHeight="1" x14ac:dyDescent="0.4"/>
  <cols>
    <col min="1" max="1" width="7.625" style="1" customWidth="1"/>
    <col min="2" max="2" width="17.625" style="1" customWidth="1"/>
    <col min="3" max="3" width="7.625" style="2" customWidth="1"/>
    <col min="4" max="4" width="4.625" style="3" customWidth="1"/>
    <col min="5" max="5" width="7.625" style="2" customWidth="1"/>
    <col min="6" max="6" width="4.625" style="3" customWidth="1"/>
    <col min="7" max="7" width="7.625" style="3" customWidth="1"/>
    <col min="8" max="8" width="4.625" style="3" customWidth="1"/>
    <col min="9" max="9" width="7.625" style="3" customWidth="1"/>
    <col min="10" max="10" width="10.625" style="1" customWidth="1"/>
    <col min="11" max="16384" width="9" style="1"/>
  </cols>
  <sheetData>
    <row r="1" spans="1:10" ht="18" customHeight="1" x14ac:dyDescent="0.4">
      <c r="A1" s="1" t="s">
        <v>49</v>
      </c>
    </row>
    <row r="2" spans="1:10" ht="18" customHeight="1" x14ac:dyDescent="0.4">
      <c r="A2" s="92" t="s">
        <v>52</v>
      </c>
      <c r="B2" s="4" t="s">
        <v>30</v>
      </c>
      <c r="C2" s="5">
        <v>4.8</v>
      </c>
      <c r="D2" s="6" t="s">
        <v>0</v>
      </c>
      <c r="E2" s="5">
        <v>4</v>
      </c>
      <c r="F2" s="6"/>
      <c r="G2" s="6"/>
      <c r="H2" s="6" t="s">
        <v>1</v>
      </c>
      <c r="I2" s="5">
        <f>ROUND(C2*E2,2)</f>
        <v>19.2</v>
      </c>
      <c r="J2" s="7"/>
    </row>
    <row r="3" spans="1:10" ht="18" customHeight="1" x14ac:dyDescent="0.4">
      <c r="A3" s="96"/>
      <c r="B3" s="8" t="s">
        <v>29</v>
      </c>
      <c r="C3" s="9">
        <v>4.8</v>
      </c>
      <c r="D3" s="10" t="s">
        <v>0</v>
      </c>
      <c r="E3" s="9">
        <v>5.2</v>
      </c>
      <c r="F3" s="10"/>
      <c r="G3" s="10"/>
      <c r="H3" s="10" t="s">
        <v>1</v>
      </c>
      <c r="I3" s="9">
        <f>ROUND(C3*E3,2)</f>
        <v>24.96</v>
      </c>
      <c r="J3" s="12"/>
    </row>
    <row r="4" spans="1:10" ht="18" customHeight="1" x14ac:dyDescent="0.4">
      <c r="A4" s="96"/>
      <c r="B4" s="8" t="s">
        <v>28</v>
      </c>
      <c r="C4" s="9">
        <v>4.8</v>
      </c>
      <c r="D4" s="10" t="s">
        <v>0</v>
      </c>
      <c r="E4" s="9">
        <v>7.8</v>
      </c>
      <c r="F4" s="10"/>
      <c r="G4" s="10"/>
      <c r="H4" s="10" t="s">
        <v>1</v>
      </c>
      <c r="I4" s="9">
        <f>ROUND(C4*E4,2)</f>
        <v>37.44</v>
      </c>
      <c r="J4" s="12"/>
    </row>
    <row r="5" spans="1:10" ht="18" customHeight="1" x14ac:dyDescent="0.4">
      <c r="A5" s="18"/>
      <c r="B5" s="19" t="s">
        <v>35</v>
      </c>
      <c r="C5" s="20"/>
      <c r="D5" s="21"/>
      <c r="E5" s="20"/>
      <c r="F5" s="21"/>
      <c r="G5" s="21"/>
      <c r="H5" s="21"/>
      <c r="I5" s="20">
        <f>SUM(I2:I4)</f>
        <v>81.599999999999994</v>
      </c>
      <c r="J5" s="22"/>
    </row>
    <row r="6" spans="1:10" ht="18" customHeight="1" x14ac:dyDescent="0.4">
      <c r="A6" s="92" t="s">
        <v>64</v>
      </c>
      <c r="B6" s="32" t="s">
        <v>42</v>
      </c>
      <c r="C6" s="23">
        <v>9.65</v>
      </c>
      <c r="D6" s="6" t="s">
        <v>0</v>
      </c>
      <c r="E6" s="5">
        <v>11.9</v>
      </c>
      <c r="F6" s="6"/>
      <c r="G6" s="6"/>
      <c r="H6" s="6" t="s">
        <v>1</v>
      </c>
      <c r="I6" s="5">
        <f>ROUND(C6*E6,2)</f>
        <v>114.84</v>
      </c>
      <c r="J6" s="25"/>
    </row>
    <row r="7" spans="1:10" ht="18" customHeight="1" x14ac:dyDescent="0.4">
      <c r="A7" s="93"/>
      <c r="B7" s="33" t="s">
        <v>84</v>
      </c>
      <c r="C7" s="35">
        <v>1.7</v>
      </c>
      <c r="D7" s="10"/>
      <c r="E7" s="9">
        <v>1.85</v>
      </c>
      <c r="F7" s="10"/>
      <c r="G7" s="10"/>
      <c r="H7" s="10" t="s">
        <v>1</v>
      </c>
      <c r="I7" s="9">
        <f>ROUND(C7*E7,2)*-1</f>
        <v>-3.15</v>
      </c>
      <c r="J7" s="27"/>
    </row>
    <row r="8" spans="1:10" ht="18" customHeight="1" x14ac:dyDescent="0.4">
      <c r="A8" s="96"/>
      <c r="B8" s="33" t="s">
        <v>50</v>
      </c>
      <c r="C8" s="9">
        <v>9.6</v>
      </c>
      <c r="D8" s="10" t="s">
        <v>0</v>
      </c>
      <c r="E8" s="9">
        <v>7</v>
      </c>
      <c r="F8" s="10"/>
      <c r="G8" s="10"/>
      <c r="H8" s="10" t="s">
        <v>1</v>
      </c>
      <c r="I8" s="9">
        <f>ROUND(C8*E8,2)</f>
        <v>67.2</v>
      </c>
      <c r="J8" s="27"/>
    </row>
    <row r="9" spans="1:10" ht="18" customHeight="1" x14ac:dyDescent="0.4">
      <c r="A9" s="96"/>
      <c r="B9" s="33" t="s">
        <v>9</v>
      </c>
      <c r="C9" s="9">
        <v>9.6</v>
      </c>
      <c r="D9" s="10" t="s">
        <v>0</v>
      </c>
      <c r="E9" s="9">
        <v>7</v>
      </c>
      <c r="F9" s="10"/>
      <c r="G9" s="10"/>
      <c r="H9" s="10" t="s">
        <v>1</v>
      </c>
      <c r="I9" s="9">
        <f>ROUND(C9*E9,2)</f>
        <v>67.2</v>
      </c>
      <c r="J9" s="27"/>
    </row>
    <row r="10" spans="1:10" ht="18" customHeight="1" x14ac:dyDescent="0.4">
      <c r="A10" s="28"/>
      <c r="B10" s="19" t="s">
        <v>35</v>
      </c>
      <c r="C10" s="29"/>
      <c r="D10" s="30"/>
      <c r="E10" s="29"/>
      <c r="F10" s="30"/>
      <c r="G10" s="30"/>
      <c r="H10" s="30"/>
      <c r="I10" s="20">
        <f>SUM(I6:I9)</f>
        <v>246.08999999999997</v>
      </c>
      <c r="J10" s="31"/>
    </row>
    <row r="11" spans="1:10" ht="18" customHeight="1" x14ac:dyDescent="0.4">
      <c r="A11" s="92" t="s">
        <v>54</v>
      </c>
      <c r="B11" s="32" t="s">
        <v>71</v>
      </c>
      <c r="C11" s="23">
        <v>1.2</v>
      </c>
      <c r="D11" s="6" t="s">
        <v>0</v>
      </c>
      <c r="E11" s="5">
        <v>0.3</v>
      </c>
      <c r="F11" s="6" t="s">
        <v>0</v>
      </c>
      <c r="G11" s="6">
        <v>5</v>
      </c>
      <c r="H11" s="6" t="s">
        <v>1</v>
      </c>
      <c r="I11" s="5">
        <f>ROUND(C11*E11*G11,2)</f>
        <v>1.8</v>
      </c>
      <c r="J11" s="25"/>
    </row>
    <row r="12" spans="1:10" ht="18" customHeight="1" x14ac:dyDescent="0.4">
      <c r="A12" s="96"/>
      <c r="B12" s="33"/>
      <c r="C12" s="9">
        <v>1.2</v>
      </c>
      <c r="D12" s="10" t="s">
        <v>0</v>
      </c>
      <c r="E12" s="9">
        <v>0.25</v>
      </c>
      <c r="F12" s="10" t="s">
        <v>0</v>
      </c>
      <c r="G12" s="10">
        <v>18</v>
      </c>
      <c r="H12" s="10" t="s">
        <v>1</v>
      </c>
      <c r="I12" s="9">
        <f>ROUND(C12*E12*G12,2)</f>
        <v>5.4</v>
      </c>
      <c r="J12" s="27"/>
    </row>
    <row r="13" spans="1:10" ht="18" customHeight="1" x14ac:dyDescent="0.4">
      <c r="A13" s="96"/>
      <c r="B13" s="33"/>
      <c r="C13" s="9">
        <v>1.4</v>
      </c>
      <c r="D13" s="10" t="s">
        <v>0</v>
      </c>
      <c r="E13" s="9">
        <v>2.7</v>
      </c>
      <c r="F13" s="10"/>
      <c r="G13" s="10"/>
      <c r="H13" s="10" t="s">
        <v>1</v>
      </c>
      <c r="I13" s="11">
        <f>ROUND(C13*E13,2)</f>
        <v>3.78</v>
      </c>
      <c r="J13" s="27"/>
    </row>
    <row r="14" spans="1:10" ht="18" customHeight="1" x14ac:dyDescent="0.4">
      <c r="A14" s="28"/>
      <c r="B14" s="19" t="s">
        <v>35</v>
      </c>
      <c r="C14" s="29"/>
      <c r="D14" s="30"/>
      <c r="E14" s="29"/>
      <c r="F14" s="30"/>
      <c r="G14" s="30"/>
      <c r="H14" s="30"/>
      <c r="I14" s="20">
        <f>SUM(I11:I13)</f>
        <v>10.98</v>
      </c>
      <c r="J14" s="31"/>
    </row>
    <row r="15" spans="1:10" ht="18" customHeight="1" x14ac:dyDescent="0.4">
      <c r="A15" s="53" t="s">
        <v>73</v>
      </c>
      <c r="B15" s="32" t="s">
        <v>72</v>
      </c>
      <c r="C15" s="23">
        <v>12</v>
      </c>
      <c r="D15" s="6" t="s">
        <v>0</v>
      </c>
      <c r="E15" s="5">
        <v>10</v>
      </c>
      <c r="F15" s="6"/>
      <c r="G15" s="6"/>
      <c r="H15" s="6" t="s">
        <v>1</v>
      </c>
      <c r="I15" s="5">
        <f>ROUND(C15*E15,2)</f>
        <v>120</v>
      </c>
      <c r="J15" s="25"/>
    </row>
    <row r="16" spans="1:10" ht="18" customHeight="1" x14ac:dyDescent="0.4">
      <c r="A16" s="28"/>
      <c r="B16" s="19" t="s">
        <v>35</v>
      </c>
      <c r="C16" s="29"/>
      <c r="D16" s="30"/>
      <c r="E16" s="29"/>
      <c r="F16" s="30"/>
      <c r="G16" s="30"/>
      <c r="H16" s="30"/>
      <c r="I16" s="20">
        <f>SUM(I15:I15)</f>
        <v>120</v>
      </c>
      <c r="J16" s="31"/>
    </row>
    <row r="17" spans="1:10" ht="18" customHeight="1" x14ac:dyDescent="0.4">
      <c r="A17" s="26"/>
      <c r="B17" s="26" t="s">
        <v>36</v>
      </c>
      <c r="C17" s="9">
        <f>I5</f>
        <v>81.599999999999994</v>
      </c>
      <c r="D17" s="9" t="s">
        <v>37</v>
      </c>
      <c r="E17" s="9">
        <f>I10</f>
        <v>246.08999999999997</v>
      </c>
      <c r="F17" s="9" t="s">
        <v>37</v>
      </c>
      <c r="G17" s="9">
        <f>I14</f>
        <v>10.98</v>
      </c>
      <c r="H17" s="9"/>
      <c r="I17" s="9"/>
      <c r="J17" s="26"/>
    </row>
    <row r="18" spans="1:10" ht="18" customHeight="1" x14ac:dyDescent="0.4">
      <c r="A18" s="26"/>
      <c r="B18" s="10" t="s">
        <v>37</v>
      </c>
      <c r="C18" s="9">
        <f>I16</f>
        <v>120</v>
      </c>
      <c r="D18" s="9"/>
      <c r="E18" s="9"/>
      <c r="F18" s="9"/>
      <c r="G18" s="9"/>
      <c r="H18" s="9" t="s">
        <v>1</v>
      </c>
      <c r="I18" s="9">
        <f>SUM(C17:G18)</f>
        <v>458.66999999999996</v>
      </c>
      <c r="J18" s="26" t="s">
        <v>43</v>
      </c>
    </row>
  </sheetData>
  <mergeCells count="3">
    <mergeCell ref="A2:A4"/>
    <mergeCell ref="A6:A9"/>
    <mergeCell ref="A11:A13"/>
  </mergeCells>
  <phoneticPr fontId="1"/>
  <pageMargins left="0.70866141732283472" right="0.70866141732283472" top="0.59055118110236227" bottom="0.3937007874015748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FECED-6031-4333-9172-26634B079084}">
  <dimension ref="A1:J32"/>
  <sheetViews>
    <sheetView view="pageBreakPreview" zoomScaleNormal="100" zoomScaleSheetLayoutView="100" workbookViewId="0">
      <selection activeCell="E12" sqref="E12"/>
    </sheetView>
  </sheetViews>
  <sheetFormatPr defaultRowHeight="18.600000000000001" customHeight="1" x14ac:dyDescent="0.4"/>
  <cols>
    <col min="1" max="1" width="7.625" style="1" customWidth="1"/>
    <col min="2" max="2" width="17.625" style="1" customWidth="1"/>
    <col min="3" max="3" width="7.625" style="2" customWidth="1"/>
    <col min="4" max="4" width="4.625" style="3" customWidth="1"/>
    <col min="5" max="5" width="7.625" style="2" customWidth="1"/>
    <col min="6" max="6" width="4.625" style="3" customWidth="1"/>
    <col min="7" max="7" width="7.625" style="3" customWidth="1"/>
    <col min="8" max="8" width="4.625" style="3" customWidth="1"/>
    <col min="9" max="9" width="7.625" style="3" customWidth="1"/>
    <col min="10" max="10" width="10.625" style="1" customWidth="1"/>
    <col min="11" max="16384" width="9" style="1"/>
  </cols>
  <sheetData>
    <row r="1" spans="1:10" ht="18.600000000000001" customHeight="1" x14ac:dyDescent="0.4">
      <c r="A1" s="1" t="s">
        <v>47</v>
      </c>
    </row>
    <row r="2" spans="1:10" ht="18.600000000000001" customHeight="1" x14ac:dyDescent="0.4">
      <c r="A2" s="92" t="s">
        <v>51</v>
      </c>
      <c r="B2" s="4" t="s">
        <v>16</v>
      </c>
      <c r="C2" s="5">
        <v>4.7</v>
      </c>
      <c r="D2" s="6" t="s">
        <v>0</v>
      </c>
      <c r="E2" s="5">
        <v>2.5</v>
      </c>
      <c r="F2" s="6"/>
      <c r="G2" s="6"/>
      <c r="H2" s="6" t="s">
        <v>1</v>
      </c>
      <c r="I2" s="5">
        <f>ROUND(C2*E2,2)</f>
        <v>11.75</v>
      </c>
      <c r="J2" s="7"/>
    </row>
    <row r="3" spans="1:10" ht="18.600000000000001" customHeight="1" x14ac:dyDescent="0.4">
      <c r="A3" s="96"/>
      <c r="B3" s="8"/>
      <c r="C3" s="9">
        <v>1.8</v>
      </c>
      <c r="D3" s="10" t="s">
        <v>0</v>
      </c>
      <c r="E3" s="9">
        <v>4.3</v>
      </c>
      <c r="F3" s="10"/>
      <c r="G3" s="10"/>
      <c r="H3" s="10" t="s">
        <v>1</v>
      </c>
      <c r="I3" s="9">
        <f>ROUND(C3*E3,2)</f>
        <v>7.74</v>
      </c>
      <c r="J3" s="12"/>
    </row>
    <row r="4" spans="1:10" ht="18.600000000000001" customHeight="1" x14ac:dyDescent="0.4">
      <c r="A4" s="96"/>
      <c r="B4" s="8"/>
      <c r="C4" s="9">
        <v>2.4</v>
      </c>
      <c r="D4" s="10" t="s">
        <v>0</v>
      </c>
      <c r="E4" s="9">
        <v>18</v>
      </c>
      <c r="F4" s="10"/>
      <c r="G4" s="10"/>
      <c r="H4" s="10" t="s">
        <v>1</v>
      </c>
      <c r="I4" s="9">
        <f t="shared" ref="I4:I7" si="0">ROUND(C4*E4,2)</f>
        <v>43.2</v>
      </c>
      <c r="J4" s="12"/>
    </row>
    <row r="5" spans="1:10" ht="18.600000000000001" customHeight="1" x14ac:dyDescent="0.4">
      <c r="A5" s="96"/>
      <c r="B5" s="8"/>
      <c r="C5" s="9">
        <v>2.7</v>
      </c>
      <c r="D5" s="10" t="s">
        <v>0</v>
      </c>
      <c r="E5" s="9">
        <v>1.1000000000000001</v>
      </c>
      <c r="F5" s="10"/>
      <c r="G5" s="10"/>
      <c r="H5" s="10" t="s">
        <v>1</v>
      </c>
      <c r="I5" s="9">
        <f t="shared" si="0"/>
        <v>2.97</v>
      </c>
      <c r="J5" s="12"/>
    </row>
    <row r="6" spans="1:10" ht="18.600000000000001" customHeight="1" x14ac:dyDescent="0.4">
      <c r="A6" s="96"/>
      <c r="B6" s="8"/>
      <c r="C6" s="9">
        <v>3.5</v>
      </c>
      <c r="D6" s="10" t="s">
        <v>0</v>
      </c>
      <c r="E6" s="9">
        <v>4.5999999999999996</v>
      </c>
      <c r="F6" s="10"/>
      <c r="G6" s="10"/>
      <c r="H6" s="10" t="s">
        <v>1</v>
      </c>
      <c r="I6" s="9">
        <f t="shared" si="0"/>
        <v>16.100000000000001</v>
      </c>
      <c r="J6" s="12"/>
    </row>
    <row r="7" spans="1:10" ht="18.600000000000001" customHeight="1" x14ac:dyDescent="0.4">
      <c r="A7" s="96"/>
      <c r="B7" s="8"/>
      <c r="C7" s="9">
        <v>1.4</v>
      </c>
      <c r="D7" s="10" t="s">
        <v>0</v>
      </c>
      <c r="E7" s="9">
        <v>3.7</v>
      </c>
      <c r="F7" s="10"/>
      <c r="G7" s="10"/>
      <c r="H7" s="10" t="s">
        <v>1</v>
      </c>
      <c r="I7" s="9">
        <f t="shared" si="0"/>
        <v>5.18</v>
      </c>
      <c r="J7" s="12"/>
    </row>
    <row r="8" spans="1:10" ht="18.600000000000001" customHeight="1" x14ac:dyDescent="0.4">
      <c r="A8" s="18"/>
      <c r="B8" s="19" t="s">
        <v>35</v>
      </c>
      <c r="C8" s="20"/>
      <c r="D8" s="21"/>
      <c r="E8" s="20"/>
      <c r="F8" s="21"/>
      <c r="G8" s="21"/>
      <c r="H8" s="21"/>
      <c r="I8" s="20">
        <f>SUM(I2:I7)</f>
        <v>86.940000000000026</v>
      </c>
      <c r="J8" s="22"/>
    </row>
    <row r="9" spans="1:10" ht="18.600000000000001" customHeight="1" x14ac:dyDescent="0.4">
      <c r="A9" s="92" t="s">
        <v>52</v>
      </c>
      <c r="B9" s="24" t="s">
        <v>16</v>
      </c>
      <c r="C9" s="23">
        <v>4.3</v>
      </c>
      <c r="D9" s="6" t="s">
        <v>0</v>
      </c>
      <c r="E9" s="5">
        <v>1.5</v>
      </c>
      <c r="F9" s="6"/>
      <c r="G9" s="6"/>
      <c r="H9" s="6" t="s">
        <v>1</v>
      </c>
      <c r="I9" s="70">
        <f>ROUND(C9*E9,2)</f>
        <v>6.45</v>
      </c>
      <c r="J9" s="25"/>
    </row>
    <row r="10" spans="1:10" ht="18.600000000000001" customHeight="1" x14ac:dyDescent="0.4">
      <c r="A10" s="96"/>
      <c r="B10" s="26"/>
      <c r="C10" s="9">
        <v>2.2999999999999998</v>
      </c>
      <c r="D10" s="10" t="s">
        <v>0</v>
      </c>
      <c r="E10" s="9">
        <v>3.1</v>
      </c>
      <c r="F10" s="10"/>
      <c r="G10" s="10"/>
      <c r="H10" s="10" t="s">
        <v>1</v>
      </c>
      <c r="I10" s="71">
        <f>ROUND(C10*E10,2)</f>
        <v>7.13</v>
      </c>
      <c r="J10" s="27"/>
    </row>
    <row r="11" spans="1:10" ht="18.600000000000001" customHeight="1" x14ac:dyDescent="0.4">
      <c r="A11" s="96"/>
      <c r="B11" s="26"/>
      <c r="C11" s="9">
        <v>2.2999999999999998</v>
      </c>
      <c r="D11" s="10" t="s">
        <v>0</v>
      </c>
      <c r="E11" s="9">
        <v>10.7</v>
      </c>
      <c r="F11" s="10"/>
      <c r="G11" s="10"/>
      <c r="H11" s="10" t="s">
        <v>1</v>
      </c>
      <c r="I11" s="71">
        <f t="shared" ref="I11:I13" si="1">ROUND(C11*E11,2)</f>
        <v>24.61</v>
      </c>
      <c r="J11" s="27"/>
    </row>
    <row r="12" spans="1:10" ht="18.600000000000001" customHeight="1" x14ac:dyDescent="0.4">
      <c r="A12" s="96"/>
      <c r="B12" s="26"/>
      <c r="C12" s="9">
        <v>1.9</v>
      </c>
      <c r="D12" s="10" t="s">
        <v>0</v>
      </c>
      <c r="E12" s="9">
        <v>4.0999999999999996</v>
      </c>
      <c r="F12" s="10"/>
      <c r="G12" s="10"/>
      <c r="H12" s="10" t="s">
        <v>1</v>
      </c>
      <c r="I12" s="71">
        <f t="shared" si="1"/>
        <v>7.79</v>
      </c>
      <c r="J12" s="27"/>
    </row>
    <row r="13" spans="1:10" ht="18.600000000000001" customHeight="1" x14ac:dyDescent="0.4">
      <c r="A13" s="97"/>
      <c r="B13" s="26"/>
      <c r="C13" s="9">
        <v>1.4</v>
      </c>
      <c r="D13" s="10" t="s">
        <v>0</v>
      </c>
      <c r="E13" s="9">
        <v>4.4000000000000004</v>
      </c>
      <c r="F13" s="10"/>
      <c r="G13" s="10"/>
      <c r="H13" s="10" t="s">
        <v>1</v>
      </c>
      <c r="I13" s="71">
        <f t="shared" si="1"/>
        <v>6.16</v>
      </c>
      <c r="J13" s="27"/>
    </row>
    <row r="14" spans="1:10" ht="18.600000000000001" customHeight="1" x14ac:dyDescent="0.4">
      <c r="A14" s="28"/>
      <c r="B14" s="19" t="s">
        <v>35</v>
      </c>
      <c r="C14" s="29"/>
      <c r="D14" s="30"/>
      <c r="E14" s="29"/>
      <c r="F14" s="30"/>
      <c r="G14" s="30"/>
      <c r="H14" s="30"/>
      <c r="I14" s="20">
        <f>SUM(I9:I13)</f>
        <v>52.14</v>
      </c>
      <c r="J14" s="31"/>
    </row>
    <row r="15" spans="1:10" ht="18.600000000000001" customHeight="1" x14ac:dyDescent="0.4">
      <c r="A15" s="38" t="s">
        <v>53</v>
      </c>
      <c r="B15" s="32" t="s">
        <v>16</v>
      </c>
      <c r="C15" s="23">
        <v>1.8</v>
      </c>
      <c r="D15" s="6" t="s">
        <v>0</v>
      </c>
      <c r="E15" s="5">
        <v>14.6</v>
      </c>
      <c r="F15" s="6"/>
      <c r="G15" s="6"/>
      <c r="H15" s="6" t="s">
        <v>1</v>
      </c>
      <c r="I15" s="5">
        <f>ROUND(C15*E15,2)</f>
        <v>26.28</v>
      </c>
      <c r="J15" s="25"/>
    </row>
    <row r="16" spans="1:10" ht="18.600000000000001" customHeight="1" x14ac:dyDescent="0.4">
      <c r="A16" s="28"/>
      <c r="B16" s="19" t="s">
        <v>35</v>
      </c>
      <c r="C16" s="20"/>
      <c r="D16" s="21"/>
      <c r="E16" s="20"/>
      <c r="F16" s="21"/>
      <c r="G16" s="21"/>
      <c r="H16" s="21"/>
      <c r="I16" s="20">
        <f>SUM(I15:I15)</f>
        <v>26.28</v>
      </c>
      <c r="J16" s="31"/>
    </row>
    <row r="17" spans="1:10" ht="18.600000000000001" customHeight="1" x14ac:dyDescent="0.4">
      <c r="A17" s="92" t="s">
        <v>54</v>
      </c>
      <c r="B17" s="32" t="s">
        <v>48</v>
      </c>
      <c r="C17" s="5">
        <v>1.3</v>
      </c>
      <c r="D17" s="6" t="s">
        <v>0</v>
      </c>
      <c r="E17" s="5">
        <v>0.3</v>
      </c>
      <c r="F17" s="6" t="s">
        <v>0</v>
      </c>
      <c r="G17" s="39">
        <v>41</v>
      </c>
      <c r="H17" s="6" t="s">
        <v>1</v>
      </c>
      <c r="I17" s="5">
        <f>ROUND(C17*E17*G17,2)</f>
        <v>15.99</v>
      </c>
      <c r="J17" s="25"/>
    </row>
    <row r="18" spans="1:10" ht="18.600000000000001" customHeight="1" x14ac:dyDescent="0.4">
      <c r="A18" s="96"/>
      <c r="B18" s="33"/>
      <c r="C18" s="9">
        <v>1.3</v>
      </c>
      <c r="D18" s="10" t="s">
        <v>0</v>
      </c>
      <c r="E18" s="9">
        <v>1.3</v>
      </c>
      <c r="F18" s="10"/>
      <c r="G18" s="10"/>
      <c r="H18" s="10" t="s">
        <v>1</v>
      </c>
      <c r="I18" s="9">
        <f>ROUND(C18*E18,2)</f>
        <v>1.69</v>
      </c>
      <c r="J18" s="27"/>
    </row>
    <row r="19" spans="1:10" ht="18.600000000000001" customHeight="1" x14ac:dyDescent="0.4">
      <c r="A19" s="96"/>
      <c r="B19" s="33"/>
      <c r="C19" s="9">
        <v>2.8</v>
      </c>
      <c r="D19" s="10" t="s">
        <v>0</v>
      </c>
      <c r="E19" s="9">
        <v>1.3</v>
      </c>
      <c r="F19" s="10" t="s">
        <v>0</v>
      </c>
      <c r="G19" s="40">
        <v>2</v>
      </c>
      <c r="H19" s="10" t="s">
        <v>1</v>
      </c>
      <c r="I19" s="9">
        <f>ROUND(C19*E19*G19,2)</f>
        <v>7.28</v>
      </c>
      <c r="J19" s="27"/>
    </row>
    <row r="20" spans="1:10" ht="18.600000000000001" customHeight="1" x14ac:dyDescent="0.4">
      <c r="A20" s="28"/>
      <c r="B20" s="19" t="s">
        <v>35</v>
      </c>
      <c r="C20" s="20"/>
      <c r="D20" s="21"/>
      <c r="E20" s="20"/>
      <c r="F20" s="21"/>
      <c r="G20" s="21"/>
      <c r="H20" s="21"/>
      <c r="I20" s="20">
        <f>SUM(I17:I19)</f>
        <v>24.96</v>
      </c>
      <c r="J20" s="31"/>
    </row>
    <row r="21" spans="1:10" ht="18.600000000000001" customHeight="1" x14ac:dyDescent="0.4">
      <c r="A21" s="92" t="s">
        <v>55</v>
      </c>
      <c r="B21" s="4" t="s">
        <v>16</v>
      </c>
      <c r="C21" s="5">
        <v>1</v>
      </c>
      <c r="D21" s="6" t="s">
        <v>0</v>
      </c>
      <c r="E21" s="5">
        <v>1.2</v>
      </c>
      <c r="F21" s="6"/>
      <c r="G21" s="6"/>
      <c r="H21" s="6" t="s">
        <v>1</v>
      </c>
      <c r="I21" s="5">
        <f>ROUND(C21*E21,2)</f>
        <v>1.2</v>
      </c>
      <c r="J21" s="7"/>
    </row>
    <row r="22" spans="1:10" ht="18.600000000000001" customHeight="1" x14ac:dyDescent="0.4">
      <c r="A22" s="96"/>
      <c r="B22" s="8"/>
      <c r="C22" s="9">
        <v>1.7</v>
      </c>
      <c r="D22" s="10" t="s">
        <v>0</v>
      </c>
      <c r="E22" s="9">
        <v>1.3</v>
      </c>
      <c r="F22" s="10"/>
      <c r="G22" s="10"/>
      <c r="H22" s="10" t="s">
        <v>1</v>
      </c>
      <c r="I22" s="9">
        <f>ROUND(C22*E22,2)</f>
        <v>2.21</v>
      </c>
      <c r="J22" s="12"/>
    </row>
    <row r="23" spans="1:10" ht="18.600000000000001" customHeight="1" x14ac:dyDescent="0.4">
      <c r="A23" s="96"/>
      <c r="B23" s="8"/>
      <c r="C23" s="9">
        <v>2.1</v>
      </c>
      <c r="D23" s="10" t="s">
        <v>0</v>
      </c>
      <c r="E23" s="9">
        <v>2.2000000000000002</v>
      </c>
      <c r="F23" s="10"/>
      <c r="G23" s="10"/>
      <c r="H23" s="10" t="s">
        <v>1</v>
      </c>
      <c r="I23" s="9">
        <f t="shared" ref="I23:I29" si="2">ROUND(C23*E23,2)</f>
        <v>4.62</v>
      </c>
      <c r="J23" s="12"/>
    </row>
    <row r="24" spans="1:10" ht="18.600000000000001" customHeight="1" x14ac:dyDescent="0.4">
      <c r="A24" s="96"/>
      <c r="B24" s="8"/>
      <c r="C24" s="9">
        <v>2.1</v>
      </c>
      <c r="D24" s="10" t="s">
        <v>0</v>
      </c>
      <c r="E24" s="9">
        <v>7.95</v>
      </c>
      <c r="F24" s="10"/>
      <c r="G24" s="10"/>
      <c r="H24" s="10" t="s">
        <v>1</v>
      </c>
      <c r="I24" s="9">
        <f t="shared" si="2"/>
        <v>16.7</v>
      </c>
      <c r="J24" s="12"/>
    </row>
    <row r="25" spans="1:10" ht="18.600000000000001" customHeight="1" x14ac:dyDescent="0.4">
      <c r="A25" s="96"/>
      <c r="B25" s="8"/>
      <c r="C25" s="9">
        <v>1.75</v>
      </c>
      <c r="D25" s="10" t="s">
        <v>0</v>
      </c>
      <c r="E25" s="9">
        <v>8.5500000000000007</v>
      </c>
      <c r="F25" s="10"/>
      <c r="G25" s="10"/>
      <c r="H25" s="10" t="s">
        <v>1</v>
      </c>
      <c r="I25" s="9">
        <f t="shared" si="2"/>
        <v>14.96</v>
      </c>
      <c r="J25" s="12"/>
    </row>
    <row r="26" spans="1:10" ht="18.600000000000001" customHeight="1" x14ac:dyDescent="0.4">
      <c r="A26" s="96"/>
      <c r="B26" s="13"/>
      <c r="C26" s="9">
        <v>1.2</v>
      </c>
      <c r="D26" s="10" t="s">
        <v>0</v>
      </c>
      <c r="E26" s="9">
        <v>1.7</v>
      </c>
      <c r="F26" s="10"/>
      <c r="G26" s="10"/>
      <c r="H26" s="10" t="s">
        <v>1</v>
      </c>
      <c r="I26" s="9">
        <f t="shared" si="2"/>
        <v>2.04</v>
      </c>
      <c r="J26" s="12"/>
    </row>
    <row r="27" spans="1:10" ht="18.600000000000001" customHeight="1" x14ac:dyDescent="0.4">
      <c r="A27" s="96"/>
      <c r="B27" s="8"/>
      <c r="C27" s="9">
        <v>1.8</v>
      </c>
      <c r="D27" s="10" t="s">
        <v>0</v>
      </c>
      <c r="E27" s="9">
        <v>2.6</v>
      </c>
      <c r="F27" s="10"/>
      <c r="G27" s="10"/>
      <c r="H27" s="10" t="s">
        <v>1</v>
      </c>
      <c r="I27" s="9">
        <f t="shared" si="2"/>
        <v>4.68</v>
      </c>
      <c r="J27" s="12"/>
    </row>
    <row r="28" spans="1:10" ht="18.600000000000001" customHeight="1" x14ac:dyDescent="0.4">
      <c r="A28" s="96"/>
      <c r="B28" s="8" t="s">
        <v>65</v>
      </c>
      <c r="C28" s="9">
        <v>1.1000000000000001</v>
      </c>
      <c r="D28" s="10" t="s">
        <v>0</v>
      </c>
      <c r="E28" s="9">
        <v>1.2</v>
      </c>
      <c r="F28" s="10"/>
      <c r="G28" s="10"/>
      <c r="H28" s="10" t="s">
        <v>1</v>
      </c>
      <c r="I28" s="9">
        <f t="shared" si="2"/>
        <v>1.32</v>
      </c>
      <c r="J28" s="12"/>
    </row>
    <row r="29" spans="1:10" ht="18.600000000000001" customHeight="1" x14ac:dyDescent="0.4">
      <c r="A29" s="97"/>
      <c r="B29" s="14" t="s">
        <v>17</v>
      </c>
      <c r="C29" s="15">
        <v>10</v>
      </c>
      <c r="D29" s="16" t="s">
        <v>0</v>
      </c>
      <c r="E29" s="15">
        <v>5.7</v>
      </c>
      <c r="F29" s="16"/>
      <c r="G29" s="16"/>
      <c r="H29" s="16" t="s">
        <v>1</v>
      </c>
      <c r="I29" s="9">
        <f t="shared" si="2"/>
        <v>57</v>
      </c>
      <c r="J29" s="17"/>
    </row>
    <row r="30" spans="1:10" ht="18.600000000000001" customHeight="1" x14ac:dyDescent="0.4">
      <c r="A30" s="18"/>
      <c r="B30" s="19" t="s">
        <v>35</v>
      </c>
      <c r="C30" s="20"/>
      <c r="D30" s="21"/>
      <c r="E30" s="20"/>
      <c r="F30" s="21"/>
      <c r="G30" s="21"/>
      <c r="H30" s="21"/>
      <c r="I30" s="20">
        <f>SUM(I21:I29)</f>
        <v>104.72999999999999</v>
      </c>
      <c r="J30" s="22"/>
    </row>
    <row r="31" spans="1:10" ht="18.600000000000001" customHeight="1" x14ac:dyDescent="0.4">
      <c r="A31" s="26"/>
      <c r="B31" s="26" t="s">
        <v>36</v>
      </c>
      <c r="C31" s="9">
        <f>I8</f>
        <v>86.940000000000026</v>
      </c>
      <c r="D31" s="9" t="s">
        <v>37</v>
      </c>
      <c r="E31" s="9">
        <f>I14</f>
        <v>52.14</v>
      </c>
      <c r="F31" s="9" t="s">
        <v>37</v>
      </c>
      <c r="G31" s="9">
        <f>I16</f>
        <v>26.28</v>
      </c>
      <c r="H31" s="10"/>
      <c r="I31" s="11"/>
      <c r="J31" s="26"/>
    </row>
    <row r="32" spans="1:10" ht="18.600000000000001" customHeight="1" x14ac:dyDescent="0.4">
      <c r="A32" s="26"/>
      <c r="B32" s="10" t="s">
        <v>37</v>
      </c>
      <c r="C32" s="9">
        <f>I20</f>
        <v>24.96</v>
      </c>
      <c r="D32" s="9" t="s">
        <v>37</v>
      </c>
      <c r="E32" s="9">
        <f>I30</f>
        <v>104.72999999999999</v>
      </c>
      <c r="F32" s="9"/>
      <c r="G32" s="9"/>
      <c r="H32" s="10" t="s">
        <v>1</v>
      </c>
      <c r="I32" s="9">
        <f>SUM(C31:G32)</f>
        <v>295.05000000000007</v>
      </c>
      <c r="J32" s="26" t="s">
        <v>43</v>
      </c>
    </row>
  </sheetData>
  <mergeCells count="4">
    <mergeCell ref="A2:A7"/>
    <mergeCell ref="A17:A19"/>
    <mergeCell ref="A9:A13"/>
    <mergeCell ref="A21:A29"/>
  </mergeCells>
  <phoneticPr fontId="1"/>
  <pageMargins left="0.70866141732283472" right="0.70866141732283472" top="0.59055118110236227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支所　計</vt:lpstr>
      <vt:lpstr>支所(洗浄ワックス) </vt:lpstr>
      <vt:lpstr>支所(ガラス)</vt:lpstr>
      <vt:lpstr>支所(トイレ・給湯室) </vt:lpstr>
      <vt:lpstr>支所(絨毯) </vt:lpstr>
      <vt:lpstr>支所(剥離ワックス) </vt:lpstr>
      <vt:lpstr>'支所(ガラス)'!Print_Area</vt:lpstr>
      <vt:lpstr>'支所(トイレ・給湯室) '!Print_Area</vt:lpstr>
      <vt:lpstr>'支所(洗浄ワックス) '!Print_Area</vt:lpstr>
      <vt:lpstr>'支所(剥離ワックス) '!Print_Area</vt:lpstr>
      <vt:lpstr>'支所(絨毯) '!Print_Area</vt:lpstr>
      <vt:lpstr>'支所(ガラス)'!Print_Titles</vt:lpstr>
      <vt:lpstr>'支所(洗浄ワックス) '!Print_Titles</vt:lpstr>
      <vt:lpstr>'支所(剥離ワックス)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 聡</dc:creator>
  <cp:lastModifiedBy>東 聡</cp:lastModifiedBy>
  <cp:lastPrinted>2025-07-16T04:14:06Z</cp:lastPrinted>
  <dcterms:created xsi:type="dcterms:W3CDTF">2022-11-09T01:11:18Z</dcterms:created>
  <dcterms:modified xsi:type="dcterms:W3CDTF">2025-07-16T04:38:41Z</dcterms:modified>
</cp:coreProperties>
</file>