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okumura-yu\Desktop\財政\"/>
    </mc:Choice>
  </mc:AlternateContent>
  <xr:revisionPtr revIDLastSave="0" documentId="13_ncr:1_{C7C55ADC-6839-488D-BC67-D2B922D7AA09}"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W42" i="10" s="1"/>
  <c r="BW43"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<sst xmlns="http://schemas.openxmlformats.org/spreadsheetml/2006/main" count="1135" uniqueCount="567">
  <si>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</si>
  <si>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</si>
  <si>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</si>
  <si>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</si>
  <si>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</si>
  <si>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</si>
  <si>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</si>
  <si>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</si>
  <si>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</si>
  <si>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</si>
  <si>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</si>
  <si>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</si>
  <si>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</si>
  <si>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</si>
  <si>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</si>
  <si>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</si>
  <si>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</si>
  <si>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</si>
  <si>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</si>
  <si>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</si>
  <si>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</si>
  <si>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</si>
  <si>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</si>
  <si>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</si>
  <si>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</si>
  <si>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</si>
  <si>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</si>
  <si>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</si>
  <si>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</si>
  <si>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</si>
  <si>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</si>
  <si>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</si>
  <si>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</si>
  <si>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</si>
  <si>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</si>
  <si>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</si>
  <si>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</si>
  <si>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</si>
  <si>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</si>
  <si>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</si>
  <si>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</si>
  <si>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</si>
  <si>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</si>
  <si>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</si>
  <si>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</si>
  <si>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</si>
  <si>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</si>
  <si>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</si>
  <si>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</si>
  <si>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</si>
  <si>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</si>
  <si>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</si>
  <si>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</si>
  <si>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</si>
  <si>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</si>
  <si>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</si>
  <si>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</si>
  <si>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</si>
  <si>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</si>
  <si>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</si>
  <si>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</si>
  <si>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</si>
  <si>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</si>
  <si>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</si>
  <si>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</si>
  <si>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</si>
  <si>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</si>
  <si>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</si>
  <si>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</si>
  <si>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</si>
  <si>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</si>
  <si>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</si>
  <si>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</si>
  <si>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</si>
  <si>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</si>
  <si>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</si>
  <si>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</si>
  <si>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</si>
  <si>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</si>
  <si>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</si>
  <si>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</si>
  <si>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</si>
  <si>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</si>
  <si>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</si>
  <si>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</si>
  <si>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</si>
  <si>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</si>
  <si>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</si>
  <si>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</si>
  <si>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</si>
  <si>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</si>
  <si>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</si>
  <si>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</si>
  <si>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</si>
  <si>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紀北町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</si>
  <si>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</si>
  <si>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</si>
  <si>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</si>
  <si>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</si>
  <si>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</si>
  <si>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</si>
  <si>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</si>
  <si>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</si>
  <si>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</si>
  <si>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</si>
  <si>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</si>
  <si>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</si>
  <si>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</si>
  <si>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</si>
  <si>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</si>
  <si>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</si>
  <si>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</si>
  <si>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</si>
  <si>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</si>
  <si>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</si>
  <si>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</si>
  <si>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</si>
  <si>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</si>
  <si>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</si>
  <si>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</si>
  <si>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</si>
  <si>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</si>
  <si>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</si>
  <si>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</si>
  <si>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</si>
  <si>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</si>
  <si>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</si>
  <si>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</si>
  <si>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</si>
  <si>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</si>
  <si>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</si>
  <si>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</si>
  <si>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</si>
  <si>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</si>
  <si>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</si>
  <si>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</si>
  <si>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</si>
  <si>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</si>
  <si>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</si>
  <si>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</si>
  <si>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</si>
  <si>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</si>
  <si>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</si>
  <si>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</si>
  <si>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</si>
  <si>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</si>
  <si>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</si>
  <si>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</si>
  <si>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</si>
  <si>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</si>
  <si>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</si>
  <si>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</si>
  <si>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</si>
  <si>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</si>
  <si>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</si>
  <si>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</si>
  <si>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</si>
  <si>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</si>
  <si>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</si>
  <si>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</si>
  <si>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</si>
  <si>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</si>
  <si>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</si>
  <si>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</si>
  <si>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</si>
  <si>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</si>
  <si>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</si>
  <si>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</si>
  <si>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</si>
  <si>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</si>
  <si>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</si>
  <si>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</si>
  <si>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</si>
  <si>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</si>
  <si>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</si>
  <si>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</si>
  <si>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</si>
  <si>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</si>
  <si>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</si>
  <si>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</si>
  <si>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</si>
  <si>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</si>
  <si>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</si>
  <si>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</si>
  <si>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</si>
  <si>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</si>
  <si>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</si>
  <si>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</si>
  <si>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</si>
  <si>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</si>
  <si>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</si>
  <si>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</si>
  <si>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</si>
  <si>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</si>
  <si>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</si>
  <si>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</si>
  <si>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</si>
  <si>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</si>
  <si>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</si>
  <si>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</si>
  <si>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</si>
  <si>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</si>
  <si>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</si>
  <si>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三重県紀北町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</si>
  <si>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</si>
  <si>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</si>
  <si>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</si>
  <si>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</si>
  <si>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</si>
  <si>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</si>
  <si>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</si>
  <si>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</si>
  <si>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</si>
  <si>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</si>
  <si>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</si>
  <si>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</si>
  <si>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</si>
  <si>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</si>
  <si>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</si>
  <si>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</si>
  <si>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</si>
  <si>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</si>
  <si>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</si>
  <si>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</si>
  <si>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</si>
  <si>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</si>
  <si>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</si>
  <si>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</si>
  <si>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</si>
  <si>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</si>
  <si>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</si>
  <si>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</si>
  <si>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</si>
  <si>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</si>
  <si>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</si>
  <si>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</si>
  <si>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</si>
  <si>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</si>
  <si>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</si>
  <si>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</si>
  <si>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</si>
  <si>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</si>
  <si>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</si>
  <si>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</si>
  <si>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</si>
  <si>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</si>
  <si>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</si>
  <si>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</si>
  <si>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</si>
  <si>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</si>
  <si>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</si>
  <si>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</si>
  <si>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</si>
  <si>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</si>
  <si>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</si>
  <si>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</si>
  <si>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</si>
  <si>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</si>
  <si>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</si>
  <si>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</si>
  <si>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</si>
  <si>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</si>
  <si>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</si>
  <si>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</si>
  <si>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</si>
  <si>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</si>
  <si>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</si>
  <si>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</si>
  <si>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</si>
  <si>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</si>
  <si>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</si>
  <si>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</si>
  <si>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</si>
  <si>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</si>
  <si>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</si>
  <si>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</si>
  <si>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</si>
  <si>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</si>
  <si>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</si>
  <si>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</si>
  <si>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</si>
  <si>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</si>
  <si>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</si>
  <si>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</si>
  <si>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</si>
  <si>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</si>
  <si>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</si>
  <si>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</si>
  <si>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</si>
  <si>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</si>
  <si>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</si>
  <si>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</si>
  <si>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</si>
  <si>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</si>
  <si>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</si>
  <si>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</si>
  <si>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</si>
  <si>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</si>
  <si>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</si>
  <si>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</si>
  <si>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</si>
  <si>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</si>
  <si>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</si>
  <si>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</si>
  <si>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</si>
  <si>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</si>
  <si>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</si>
  <si>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</si>
  <si>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</si>
  <si>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</si>
  <si>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</si>
  <si>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</si>
  <si>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</si>
  <si>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</si>
  <si>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</si>
  <si>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</si>
  <si>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</si>
  <si>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</si>
  <si>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</si>
  <si>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</si>
  <si>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</si>
  <si>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</si>
  <si>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</si>
  <si>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</si>
  <si>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</si>
  <si>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</si>
  <si>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</si>
  <si>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</si>
  <si>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</si>
  <si>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</si>
  <si>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</si>
  <si>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</si>
  <si>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</si>
  <si>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</si>
  <si>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</si>
  <si>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</si>
  <si>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</si>
  <si>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</si>
  <si>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</si>
  <si>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</si>
  <si>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</si>
  <si>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</si>
  <si>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</si>
  <si>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</si>
  <si>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</si>
  <si>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</si>
  <si>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</si>
  <si>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</si>
  <si>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</si>
  <si>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</si>
  <si>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</si>
  <si>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</si>
  <si>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</si>
  <si>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</si>
  <si>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三重県紀北町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</si>
  <si>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</si>
  <si>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</si>
  <si>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</si>
  <si>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</si>
  <si>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</si>
  <si>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</si>
  <si>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</si>
  <si>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</si>
  <si>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</si>
  <si>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</si>
  <si>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</si>
  <si>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</si>
  <si>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</si>
  <si>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</si>
  <si>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</si>
  <si>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</si>
  <si>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</si>
  <si>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</si>
  <si>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</si>
  <si>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</si>
  <si>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</si>
  <si>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</si>
  <si>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</si>
  <si>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</si>
  <si>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</si>
  <si>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</si>
  <si>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</si>
  <si>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</si>
  <si>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</si>
  <si>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</si>
  <si>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</si>
  <si>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</si>
  <si>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</si>
  <si>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</si>
  <si>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</si>
  <si>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</si>
  <si>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</si>
  <si>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</si>
  <si>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</si>
  <si>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</si>
  <si>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</si>
  <si>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</si>
  <si>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</si>
  <si>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</si>
  <si>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</si>
  <si>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</si>
  <si>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</si>
  <si>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</si>
  <si>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</si>
  <si>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</si>
  <si>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</si>
  <si>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</si>
  <si>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</si>
  <si>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</si>
  <si>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</si>
  <si>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</si>
  <si>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</si>
  <si>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</si>
  <si>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</si>
  <si>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</si>
  <si>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</si>
  <si>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</si>
  <si>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</si>
  <si>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</si>
  <si>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</si>
  <si>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</si>
  <si>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</si>
  <si>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</si>
  <si>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</si>
  <si>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</si>
  <si>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</si>
  <si>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</si>
  <si>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</si>
  <si>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</si>
  <si>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</si>
  <si>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</si>
  <si>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</si>
  <si>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</si>
  <si>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</si>
  <si>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</si>
  <si>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</si>
  <si>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</si>
  <si>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</si>
  <si>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</si>
  <si>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</si>
  <si>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</si>
  <si>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</si>
  <si>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</si>
  <si>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</si>
  <si>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</si>
  <si>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</si>
  <si>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</si>
  <si>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</si>
  <si>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</si>
  <si>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</si>
  <si>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</si>
  <si>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</si>
  <si>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</si>
  <si>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</si>
  <si>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</si>
  <si>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</si>
  <si>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</si>
  <si>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</si>
  <si>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</si>
  <si>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</si>
  <si>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</si>
  <si>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</si>
  <si>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</si>
  <si>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</si>
  <si>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</si>
  <si>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</si>
  <si>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</si>
  <si>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</si>
  <si>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</si>
  <si>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</si>
  <si>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</si>
  <si>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</si>
  <si>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</si>
  <si>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</si>
  <si>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</si>
  <si>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</si>
  <si>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</si>
  <si>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</si>
  <si>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</si>
  <si>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</si>
  <si>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</si>
  <si>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</si>
  <si>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</si>
  <si>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</si>
  <si>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</si>
  <si>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</si>
  <si>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</si>
  <si>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</si>
  <si>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</si>
  <si>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</si>
  <si>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</si>
  <si>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</si>
  <si>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</si>
  <si>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</si>
  <si>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</si>
  <si>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</si>
  <si>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</si>
  <si>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</si>
  <si>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</si>
  <si>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</si>
  <si>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</si>
  <si>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</si>
  <si>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</si>
  <si>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</si>
  <si>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</si>
  <si>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</si>
  <si>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</si>
  <si>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</si>
  <si>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</si>
  <si>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</si>
  <si>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</si>
  <si>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</si>
  <si>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</si>
  <si>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</si>
  <si>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</si>
  <si>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</si>
  <si>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</si>
  <si>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</si>
  <si>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</si>
  <si>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</si>
  <si>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</si>
  <si>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</si>
  <si>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</si>
  <si>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</si>
  <si>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</si>
  <si>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</si>
  <si>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</si>
  <si>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</si>
  <si>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1.67</t>
  </si>
  <si>
    <t>▲ 1.60</t>
  </si>
  <si>
    <t>一般会計</t>
  </si>
  <si>
    <t>水道事業会計</t>
  </si>
  <si>
    <t>後期高齢者医療特別会計</t>
  </si>
  <si>
    <t>国民健康保険事業特別会計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</si>
  <si>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</si>
  <si>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</si>
  <si>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</si>
  <si>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</si>
  <si>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</si>
  <si>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</si>
  <si>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</si>
  <si>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</si>
  <si>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</si>
  <si>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</si>
  <si>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三重紀北消防組合</t>
    <rPh sb="0" eb="2">
      <t>ミエ</t>
    </rPh>
    <rPh sb="2" eb="4">
      <t>キホク</t>
    </rPh>
    <rPh sb="4" eb="6">
      <t>ショウボウ</t>
    </rPh>
    <rPh sb="6" eb="8">
      <t>クミアイ</t>
    </rPh>
    <phoneticPr fontId="2"/>
  </si>
  <si>
    <t>荷坂やすらぎ苑組合</t>
    <rPh sb="0" eb="1">
      <t>ニ</t>
    </rPh>
    <rPh sb="1" eb="2">
      <t>サカ</t>
    </rPh>
    <rPh sb="6" eb="7">
      <t>エン</t>
    </rPh>
    <rPh sb="7" eb="9">
      <t>クミアイ</t>
    </rPh>
    <phoneticPr fontId="2"/>
  </si>
  <si>
    <t>紀北広域連合　一般会計</t>
    <rPh sb="0" eb="2">
      <t>キホク</t>
    </rPh>
    <rPh sb="2" eb="4">
      <t>コウイキ</t>
    </rPh>
    <rPh sb="4" eb="6">
      <t>レンゴウ</t>
    </rPh>
    <rPh sb="7" eb="9">
      <t>イッパン</t>
    </rPh>
    <rPh sb="9" eb="11">
      <t>カイケイ</t>
    </rPh>
    <phoneticPr fontId="2"/>
  </si>
  <si>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2"/>
  </si>
  <si>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2"/>
  </si>
  <si>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</si>
  <si>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</si>
  <si>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</si>
  <si>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</si>
  <si>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</si>
  <si>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</si>
  <si>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</si>
  <si>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</si>
  <si>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</si>
  <si>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</si>
  <si>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</si>
  <si>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</si>
  <si>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東紀州環境施設組合　一般会計</t>
    <rPh sb="0" eb="3">
      <t>ヒガシキシュウ</t>
    </rPh>
    <rPh sb="3" eb="9">
      <t>カンキョウシセツクミアイ</t>
    </rPh>
    <rPh sb="10" eb="14">
      <t>イッパンカイケイ</t>
    </rPh>
    <phoneticPr fontId="2"/>
  </si>
  <si>
    <t>紀北町地域振興基金</t>
    <rPh sb="0" eb="3">
      <t>キホクチョウ</t>
    </rPh>
    <rPh sb="3" eb="9">
      <t>チイキシンコウキキン</t>
    </rPh>
    <phoneticPr fontId="5"/>
  </si>
  <si>
    <t>紀北町環境衛生施設整備基金</t>
    <rPh sb="0" eb="3">
      <t>キホクチョウ</t>
    </rPh>
    <rPh sb="3" eb="7">
      <t>カンキョウエイセイ</t>
    </rPh>
    <rPh sb="7" eb="11">
      <t>シセツセイビ</t>
    </rPh>
    <rPh sb="11" eb="13">
      <t>キキン</t>
    </rPh>
    <phoneticPr fontId="2"/>
  </si>
  <si>
    <t>紀北町地域づくり事業基金</t>
    <rPh sb="0" eb="5">
      <t>キホクチョウチイキ</t>
    </rPh>
    <rPh sb="8" eb="12">
      <t>ジギョウキキン</t>
    </rPh>
    <phoneticPr fontId="2"/>
  </si>
  <si>
    <t>紀北町ふるさと応援基金</t>
    <rPh sb="0" eb="3">
      <t>キホクチョウ</t>
    </rPh>
    <rPh sb="7" eb="11">
      <t>オウエンキキン</t>
    </rPh>
    <phoneticPr fontId="2"/>
  </si>
  <si>
    <t>紀北町庁舎等改築及び改修基金</t>
    <rPh sb="0" eb="3">
      <t>キホクチョウ</t>
    </rPh>
    <rPh sb="3" eb="6">
      <t>チョウシャトウ</t>
    </rPh>
    <rPh sb="6" eb="8">
      <t>カイチク</t>
    </rPh>
    <rPh sb="8" eb="9">
      <t>オヨ</t>
    </rPh>
    <rPh sb="10" eb="12">
      <t>カイシュウ</t>
    </rPh>
    <rPh sb="12" eb="14">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</si>
</sst>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7AEF-4EEF-AA47-96BEA45B70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110371</c:v>
                </c:pt>
                <c:pt idx="1">
                  <c:v>68193</c:v>
                </c:pt>
                <c:pt idx="2">
                  <c:v>76626</c:v>
                </c:pt>
                <c:pt idx="3">
                  <c:v>85169</c:v>
                </c:pt>
                <c:pt idx="4">
                  <c:v>101202</c:v>
                </c:pt>
              </c:numCache>
            </c:numRef>
          </c:val>
          <c:smooth val="0"/>
          <c:extLst>
            <c:ext xmlns:c16="http://schemas.microsoft.com/office/drawing/2014/chart" uri="{C3380CC4-5D6E-409C-BE32-E72D297353CC}">
              <c16:uniqueId val="{00000001-7AEF-4EEF-AA47-96BEA45B70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8.93</c:v>
                </c:pt>
                <c:pt idx="1">
                  <c:v>8.8800000000000008</c:v>
                </c:pt>
                <c:pt idx="2">
                  <c:v>9.83</c:v>
                </c:pt>
                <c:pt idx="3">
                  <c:v>10.63</c:v>
                </c:pt>
                <c:pt idx="4">
                  <c:v>9.93</c:v>
                </c:pt>
              </c:numCache>
            </c:numRef>
          </c:val>
          <c:extLst>
            <c:ext xmlns:c16="http://schemas.microsoft.com/office/drawing/2014/chart" uri="{C3380CC4-5D6E-409C-BE32-E72D297353CC}">
              <c16:uniqueId val="{00000000-32F0-430C-AEF4-2AAC7F8FDC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23.6</c:v>
                </c:pt>
                <c:pt idx="1">
                  <c:v>24.71</c:v>
                </c:pt>
                <c:pt idx="2">
                  <c:v>23.09</c:v>
                </c:pt>
                <c:pt idx="3">
                  <c:v>20.71</c:v>
                </c:pt>
                <c:pt idx="4">
                  <c:v>23.59</c:v>
                </c:pt>
              </c:numCache>
            </c:numRef>
          </c:val>
          <c:extLst>
            <c:ext xmlns:c16="http://schemas.microsoft.com/office/drawing/2014/chart" uri="{C3380CC4-5D6E-409C-BE32-E72D297353CC}">
              <c16:uniqueId val="{00000001-32F0-430C-AEF4-2AAC7F8FDCD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2.21</c:v>
                </c:pt>
                <c:pt idx="1">
                  <c:v>2.5499999999999998</c:v>
                </c:pt>
                <c:pt idx="2">
                  <c:v>-1.67</c:v>
                </c:pt>
                <c:pt idx="3">
                  <c:v>-1.6</c:v>
                </c:pt>
                <c:pt idx="4">
                  <c:v>2.72</c:v>
                </c:pt>
              </c:numCache>
            </c:numRef>
          </c:val>
          <c:smooth val="0"/>
          <c:extLst>
            <c:ext xmlns:c16="http://schemas.microsoft.com/office/drawing/2014/chart" uri="{C3380CC4-5D6E-409C-BE32-E72D297353CC}">
              <c16:uniqueId val="{00000002-32F0-430C-AEF4-2AAC7F8FDCD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A56-45E0-BCCA-65D9892E53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56-45E0-BCCA-65D9892E53D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A56-45E0-BCCA-65D9892E53D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A56-45E0-BCCA-65D9892E53D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A56-45E0-BCCA-65D9892E53DB}"/>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0.22</c:v>
                </c:pt>
                <c:pt idx="2">
                  <c:v>#N/A</c:v>
                </c:pt>
                <c:pt idx="3">
                  <c:v>0.22</c:v>
                </c:pt>
                <c:pt idx="4">
                  <c:v>#N/A</c:v>
                </c:pt>
                <c:pt idx="5">
                  <c:v>0.14000000000000001</c:v>
                </c:pt>
                <c:pt idx="6">
                  <c:v>#N/A</c:v>
                </c:pt>
                <c:pt idx="7">
                  <c:v>0.2</c:v>
                </c:pt>
                <c:pt idx="8">
                  <c:v>#N/A</c:v>
                </c:pt>
                <c:pt idx="9">
                  <c:v>0.11</c:v>
                </c:pt>
              </c:numCache>
            </c:numRef>
          </c:val>
          <c:extLst>
            <c:ext xmlns:c16="http://schemas.microsoft.com/office/drawing/2014/chart" uri="{C3380CC4-5D6E-409C-BE32-E72D297353CC}">
              <c16:uniqueId val="{00000005-7A56-45E0-BCCA-65D9892E53D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1.07</c:v>
                </c:pt>
                <c:pt idx="2">
                  <c:v>#N/A</c:v>
                </c:pt>
                <c:pt idx="3">
                  <c:v>0.75</c:v>
                </c:pt>
                <c:pt idx="4">
                  <c:v>#N/A</c:v>
                </c:pt>
                <c:pt idx="5">
                  <c:v>0.48</c:v>
                </c:pt>
                <c:pt idx="6">
                  <c:v>#N/A</c:v>
                </c:pt>
                <c:pt idx="7">
                  <c:v>0.45</c:v>
                </c:pt>
                <c:pt idx="8">
                  <c:v>#N/A</c:v>
                </c:pt>
                <c:pt idx="9">
                  <c:v>0.28000000000000003</c:v>
                </c:pt>
              </c:numCache>
            </c:numRef>
          </c:val>
          <c:extLst>
            <c:ext xmlns:c16="http://schemas.microsoft.com/office/drawing/2014/chart" uri="{C3380CC4-5D6E-409C-BE32-E72D297353CC}">
              <c16:uniqueId val="{00000006-7A56-45E0-BCCA-65D9892E53DB}"/>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0.04</c:v>
                </c:pt>
                <c:pt idx="2">
                  <c:v>#N/A</c:v>
                </c:pt>
                <c:pt idx="3">
                  <c:v>0.28999999999999998</c:v>
                </c:pt>
                <c:pt idx="4">
                  <c:v>#N/A</c:v>
                </c:pt>
                <c:pt idx="5">
                  <c:v>0.64</c:v>
                </c:pt>
                <c:pt idx="6">
                  <c:v>#N/A</c:v>
                </c:pt>
                <c:pt idx="7">
                  <c:v>0.96</c:v>
                </c:pt>
                <c:pt idx="8">
                  <c:v>#N/A</c:v>
                </c:pt>
                <c:pt idx="9">
                  <c:v>0.84</c:v>
                </c:pt>
              </c:numCache>
            </c:numRef>
          </c:val>
          <c:extLst>
            <c:ext xmlns:c16="http://schemas.microsoft.com/office/drawing/2014/chart" uri="{C3380CC4-5D6E-409C-BE32-E72D297353CC}">
              <c16:uniqueId val="{00000007-7A56-45E0-BCCA-65D9892E53D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4.3</c:v>
                </c:pt>
                <c:pt idx="2">
                  <c:v>#N/A</c:v>
                </c:pt>
                <c:pt idx="3">
                  <c:v>4.12</c:v>
                </c:pt>
                <c:pt idx="4">
                  <c:v>#N/A</c:v>
                </c:pt>
                <c:pt idx="5">
                  <c:v>4.28</c:v>
                </c:pt>
                <c:pt idx="6">
                  <c:v>#N/A</c:v>
                </c:pt>
                <c:pt idx="7">
                  <c:v>4.71</c:v>
                </c:pt>
                <c:pt idx="8">
                  <c:v>#N/A</c:v>
                </c:pt>
                <c:pt idx="9">
                  <c:v>4.7300000000000004</c:v>
                </c:pt>
              </c:numCache>
            </c:numRef>
          </c:val>
          <c:extLst>
            <c:ext xmlns:c16="http://schemas.microsoft.com/office/drawing/2014/chart" uri="{C3380CC4-5D6E-409C-BE32-E72D297353CC}">
              <c16:uniqueId val="{00000008-7A56-45E0-BCCA-65D9892E53D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8.92</c:v>
                </c:pt>
                <c:pt idx="2">
                  <c:v>#N/A</c:v>
                </c:pt>
                <c:pt idx="3">
                  <c:v>8.8800000000000008</c:v>
                </c:pt>
                <c:pt idx="4">
                  <c:v>#N/A</c:v>
                </c:pt>
                <c:pt idx="5">
                  <c:v>9.83</c:v>
                </c:pt>
                <c:pt idx="6">
                  <c:v>#N/A</c:v>
                </c:pt>
                <c:pt idx="7">
                  <c:v>10.62</c:v>
                </c:pt>
                <c:pt idx="8">
                  <c:v>#N/A</c:v>
                </c:pt>
                <c:pt idx="9">
                  <c:v>9.92</c:v>
                </c:pt>
              </c:numCache>
            </c:numRef>
          </c:val>
          <c:extLst>
            <c:ext xmlns:c16="http://schemas.microsoft.com/office/drawing/2014/chart" uri="{C3380CC4-5D6E-409C-BE32-E72D297353CC}">
              <c16:uniqueId val="{00000009-7A56-45E0-BCCA-65D9892E53D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1117</c:v>
                </c:pt>
                <c:pt idx="5">
                  <c:v>1121</c:v>
                </c:pt>
                <c:pt idx="8">
                  <c:v>1132</c:v>
                </c:pt>
                <c:pt idx="11">
                  <c:v>1125</c:v>
                </c:pt>
                <c:pt idx="14">
                  <c:v>1102</c:v>
                </c:pt>
              </c:numCache>
            </c:numRef>
          </c:val>
          <c:extLst>
            <c:ext xmlns:c16="http://schemas.microsoft.com/office/drawing/2014/chart" uri="{C3380CC4-5D6E-409C-BE32-E72D297353CC}">
              <c16:uniqueId val="{00000000-973F-413A-9901-0BBDA13DFF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3F-413A-9901-0BBDA13DFF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16</c:v>
                </c:pt>
              </c:numCache>
            </c:numRef>
          </c:val>
          <c:extLst>
            <c:ext xmlns:c16="http://schemas.microsoft.com/office/drawing/2014/chart" uri="{C3380CC4-5D6E-409C-BE32-E72D297353CC}">
              <c16:uniqueId val="{00000002-973F-413A-9901-0BBDA13DFF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c:v>
                </c:pt>
                <c:pt idx="3">
                  <c:v>36</c:v>
                </c:pt>
                <c:pt idx="6">
                  <c:v>60</c:v>
                </c:pt>
                <c:pt idx="9">
                  <c:v>59</c:v>
                </c:pt>
                <c:pt idx="12">
                  <c:v>58</c:v>
                </c:pt>
              </c:numCache>
            </c:numRef>
          </c:val>
          <c:extLst>
            <c:ext xmlns:c16="http://schemas.microsoft.com/office/drawing/2014/chart" uri="{C3380CC4-5D6E-409C-BE32-E72D297353CC}">
              <c16:uniqueId val="{00000003-973F-413A-9901-0BBDA13DFF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c:v>
                </c:pt>
                <c:pt idx="3">
                  <c:v>56</c:v>
                </c:pt>
                <c:pt idx="6">
                  <c:v>53</c:v>
                </c:pt>
                <c:pt idx="9">
                  <c:v>46</c:v>
                </c:pt>
                <c:pt idx="12">
                  <c:v>40</c:v>
                </c:pt>
              </c:numCache>
            </c:numRef>
          </c:val>
          <c:extLst>
            <c:ext xmlns:c16="http://schemas.microsoft.com/office/drawing/2014/chart" uri="{C3380CC4-5D6E-409C-BE32-E72D297353CC}">
              <c16:uniqueId val="{00000004-973F-413A-9901-0BBDA13DFF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3F-413A-9901-0BBDA13DFF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3F-413A-9901-0BBDA13DFF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1382</c:v>
                </c:pt>
                <c:pt idx="3">
                  <c:v>1382</c:v>
                </c:pt>
                <c:pt idx="6">
                  <c:v>1416</c:v>
                </c:pt>
                <c:pt idx="9">
                  <c:v>1433</c:v>
                </c:pt>
                <c:pt idx="12">
                  <c:v>1446</c:v>
                </c:pt>
              </c:numCache>
            </c:numRef>
          </c:val>
          <c:extLst>
            <c:ext xmlns:c16="http://schemas.microsoft.com/office/drawing/2014/chart" uri="{C3380CC4-5D6E-409C-BE32-E72D297353CC}">
              <c16:uniqueId val="{00000007-973F-413A-9901-0BBDA13DFF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361</c:v>
                </c:pt>
                <c:pt idx="2">
                  <c:v>#N/A</c:v>
                </c:pt>
                <c:pt idx="3">
                  <c:v>#N/A</c:v>
                </c:pt>
                <c:pt idx="4">
                  <c:v>355</c:v>
                </c:pt>
                <c:pt idx="5">
                  <c:v>#N/A</c:v>
                </c:pt>
                <c:pt idx="6">
                  <c:v>#N/A</c:v>
                </c:pt>
                <c:pt idx="7">
                  <c:v>399</c:v>
                </c:pt>
                <c:pt idx="8">
                  <c:v>#N/A</c:v>
                </c:pt>
                <c:pt idx="9">
                  <c:v>#N/A</c:v>
                </c:pt>
                <c:pt idx="10">
                  <c:v>415</c:v>
                </c:pt>
                <c:pt idx="11">
                  <c:v>#N/A</c:v>
                </c:pt>
                <c:pt idx="12">
                  <c:v>#N/A</c:v>
                </c:pt>
                <c:pt idx="13">
                  <c:v>458</c:v>
                </c:pt>
                <c:pt idx="14">
                  <c:v>#N/A</c:v>
                </c:pt>
              </c:numCache>
            </c:numRef>
          </c:val>
          <c:smooth val="0"/>
          <c:extLst>
            <c:ext xmlns:c16="http://schemas.microsoft.com/office/drawing/2014/chart" uri="{C3380CC4-5D6E-409C-BE32-E72D297353CC}">
              <c16:uniqueId val="{00000008-973F-413A-9901-0BBDA13DFF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10992</c:v>
                </c:pt>
                <c:pt idx="5">
                  <c:v>10519</c:v>
                </c:pt>
                <c:pt idx="8">
                  <c:v>10009</c:v>
                </c:pt>
                <c:pt idx="11">
                  <c:v>9644</c:v>
                </c:pt>
                <c:pt idx="14">
                  <c:v>9162</c:v>
                </c:pt>
              </c:numCache>
            </c:numRef>
          </c:val>
          <c:extLst>
            <c:ext xmlns:c16="http://schemas.microsoft.com/office/drawing/2014/chart" uri="{C3380CC4-5D6E-409C-BE32-E72D297353CC}">
              <c16:uniqueId val="{00000000-7F99-4F71-A40A-66049944A2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c:v>
                </c:pt>
                <c:pt idx="5">
                  <c:v>7</c:v>
                </c:pt>
                <c:pt idx="8">
                  <c:v>1</c:v>
                </c:pt>
                <c:pt idx="11">
                  <c:v>1</c:v>
                </c:pt>
                <c:pt idx="14">
                  <c:v>0</c:v>
                </c:pt>
              </c:numCache>
            </c:numRef>
          </c:val>
          <c:extLst>
            <c:ext xmlns:c16="http://schemas.microsoft.com/office/drawing/2014/chart" uri="{C3380CC4-5D6E-409C-BE32-E72D297353CC}">
              <c16:uniqueId val="{00000001-7F99-4F71-A40A-66049944A2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4415</c:v>
                </c:pt>
                <c:pt idx="5">
                  <c:v>4592</c:v>
                </c:pt>
                <c:pt idx="8">
                  <c:v>4409</c:v>
                </c:pt>
                <c:pt idx="11">
                  <c:v>3845</c:v>
                </c:pt>
                <c:pt idx="14">
                  <c:v>3554</c:v>
                </c:pt>
              </c:numCache>
            </c:numRef>
          </c:val>
          <c:extLst>
            <c:ext xmlns:c16="http://schemas.microsoft.com/office/drawing/2014/chart" uri="{C3380CC4-5D6E-409C-BE32-E72D297353CC}">
              <c16:uniqueId val="{00000002-7F99-4F71-A40A-66049944A2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99-4F71-A40A-66049944A2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99-4F71-A40A-66049944A2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99-4F71-A40A-66049944A2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2118</c:v>
                </c:pt>
                <c:pt idx="3">
                  <c:v>2104</c:v>
                </c:pt>
                <c:pt idx="6">
                  <c:v>2112</c:v>
                </c:pt>
                <c:pt idx="9">
                  <c:v>2111</c:v>
                </c:pt>
                <c:pt idx="12">
                  <c:v>2101</c:v>
                </c:pt>
              </c:numCache>
            </c:numRef>
          </c:val>
          <c:extLst>
            <c:ext xmlns:c16="http://schemas.microsoft.com/office/drawing/2014/chart" uri="{C3380CC4-5D6E-409C-BE32-E72D297353CC}">
              <c16:uniqueId val="{00000006-7F99-4F71-A40A-66049944A2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614</c:v>
                </c:pt>
                <c:pt idx="3">
                  <c:v>577</c:v>
                </c:pt>
                <c:pt idx="6">
                  <c:v>516</c:v>
                </c:pt>
                <c:pt idx="9">
                  <c:v>474</c:v>
                </c:pt>
                <c:pt idx="12">
                  <c:v>462</c:v>
                </c:pt>
              </c:numCache>
            </c:numRef>
          </c:val>
          <c:extLst>
            <c:ext xmlns:c16="http://schemas.microsoft.com/office/drawing/2014/chart" uri="{C3380CC4-5D6E-409C-BE32-E72D297353CC}">
              <c16:uniqueId val="{00000007-7F99-4F71-A40A-66049944A2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626</c:v>
                </c:pt>
                <c:pt idx="3">
                  <c:v>532</c:v>
                </c:pt>
                <c:pt idx="6">
                  <c:v>516</c:v>
                </c:pt>
                <c:pt idx="9">
                  <c:v>494</c:v>
                </c:pt>
                <c:pt idx="12">
                  <c:v>459</c:v>
                </c:pt>
              </c:numCache>
            </c:numRef>
          </c:val>
          <c:extLst>
            <c:ext xmlns:c16="http://schemas.microsoft.com/office/drawing/2014/chart" uri="{C3380CC4-5D6E-409C-BE32-E72D297353CC}">
              <c16:uniqueId val="{00000008-7F99-4F71-A40A-66049944A2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F99-4F71-A40A-66049944A2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13106</c:v>
                </c:pt>
                <c:pt idx="3">
                  <c:v>12595</c:v>
                </c:pt>
                <c:pt idx="6">
                  <c:v>12014</c:v>
                </c:pt>
                <c:pt idx="9">
                  <c:v>11339</c:v>
                </c:pt>
                <c:pt idx="12">
                  <c:v>10936</c:v>
                </c:pt>
              </c:numCache>
            </c:numRef>
          </c:val>
          <c:extLst>
            <c:ext xmlns:c16="http://schemas.microsoft.com/office/drawing/2014/chart" uri="{C3380CC4-5D6E-409C-BE32-E72D297353CC}">
              <c16:uniqueId val="{0000000A-7F99-4F71-A40A-66049944A2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1036</c:v>
                </c:pt>
                <c:pt idx="2">
                  <c:v>#N/A</c:v>
                </c:pt>
                <c:pt idx="3">
                  <c:v>#N/A</c:v>
                </c:pt>
                <c:pt idx="4">
                  <c:v>689</c:v>
                </c:pt>
                <c:pt idx="5">
                  <c:v>#N/A</c:v>
                </c:pt>
                <c:pt idx="6">
                  <c:v>#N/A</c:v>
                </c:pt>
                <c:pt idx="7">
                  <c:v>739</c:v>
                </c:pt>
                <c:pt idx="8">
                  <c:v>#N/A</c:v>
                </c:pt>
                <c:pt idx="9">
                  <c:v>#N/A</c:v>
                </c:pt>
                <c:pt idx="10">
                  <c:v>928</c:v>
                </c:pt>
                <c:pt idx="11">
                  <c:v>#N/A</c:v>
                </c:pt>
                <c:pt idx="12">
                  <c:v>#N/A</c:v>
                </c:pt>
                <c:pt idx="13">
                  <c:v>1242</c:v>
                </c:pt>
                <c:pt idx="14">
                  <c:v>#N/A</c:v>
                </c:pt>
              </c:numCache>
            </c:numRef>
          </c:val>
          <c:smooth val="0"/>
          <c:extLst>
            <c:ext xmlns:c16="http://schemas.microsoft.com/office/drawing/2014/chart" uri="{C3380CC4-5D6E-409C-BE32-E72D297353CC}">
              <c16:uniqueId val="{0000000B-7F99-4F71-A40A-66049944A2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1443</c:v>
                </c:pt>
                <c:pt idx="1">
                  <c:v>1293</c:v>
                </c:pt>
                <c:pt idx="2">
                  <c:v>1499</c:v>
                </c:pt>
              </c:numCache>
            </c:numRef>
          </c:val>
          <c:extLst>
            <c:ext xmlns:c16="http://schemas.microsoft.com/office/drawing/2014/chart" uri="{C3380CC4-5D6E-409C-BE32-E72D297353CC}">
              <c16:uniqueId val="{00000000-CC03-4C41-9124-F8F4C7C1DB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1134</c:v>
                </c:pt>
                <c:pt idx="1">
                  <c:v>760</c:v>
                </c:pt>
                <c:pt idx="2">
                  <c:v>292</c:v>
                </c:pt>
              </c:numCache>
            </c:numRef>
          </c:val>
          <c:extLst>
            <c:ext xmlns:c16="http://schemas.microsoft.com/office/drawing/2014/chart" uri="{C3380CC4-5D6E-409C-BE32-E72D297353CC}">
              <c16:uniqueId val="{00000001-CC03-4C41-9124-F8F4C7C1DB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2809</c:v>
                </c:pt>
                <c:pt idx="1">
                  <c:v>2579</c:v>
                </c:pt>
                <c:pt idx="2">
                  <c:v>2348</c:v>
                </c:pt>
              </c:numCache>
            </c:numRef>
          </c:val>
          <c:extLst>
            <c:ext xmlns:c16="http://schemas.microsoft.com/office/drawing/2014/chart" uri="{C3380CC4-5D6E-409C-BE32-E72D297353CC}">
              <c16:uniqueId val="{00000002-CC03-4C41-9124-F8F4C7C1DB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辺りからは概ね横ばい、ないし微増傾向となっている。これは、元利償還金の金額が増加しても、新規発行する地方債は臨時財政対策債、過疎対策事業債、合併特例事業債など普通交付税の基準財政需要額算入比率の高いものしか借入しないという方針から、算入公債費も合わせて増えることに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しかし、</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広域ごみ処理施設の建設に係る事業費に対し、基準財政需要額算入比率が決して高くない、一般廃棄物処理事業債を活用</a:t>
          </a:r>
          <a:r>
            <a:rPr kumimoji="1" lang="ja-JP" altLang="en-US" sz="1100">
              <a:solidFill>
                <a:schemeClr val="dk1"/>
              </a:solidFill>
              <a:effectLst/>
              <a:latin typeface="+mn-lt"/>
              <a:ea typeface="+mn-ea"/>
              <a:cs typeface="+mn-cs"/>
            </a:rPr>
            <a:t>したため増加した。次年度以降も注意する必要がある。</a:t>
          </a:r>
          <a:endParaRPr lang="ja-JP" altLang="ja-JP" sz="1400">
            <a:effectLst/>
          </a:endParaRPr>
        </a:p>
        <a:p>
          <a:r>
            <a:rPr kumimoji="1" lang="ja-JP" altLang="ja-JP" sz="1100">
              <a:solidFill>
                <a:schemeClr val="dk1"/>
              </a:solidFill>
              <a:effectLst/>
              <a:latin typeface="+mn-lt"/>
              <a:ea typeface="+mn-ea"/>
              <a:cs typeface="+mn-cs"/>
            </a:rPr>
            <a:t>　今後も交付税算入率の大きい地方債を中心に借入、実質公債費比率の分子が大きく増加しないよう努める。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満期一括償還方式の地方債の借入は行っていない。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将来負担比率は、地方債の借入額の抑制や新規発行する起債を臨時財政対策債、過疎対策事業債、合併特例事業債等普通交付税の基準財政需要額算入比率の高いものしか借入しないという方針により、平成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年度までは算定なしとなっていたが、平成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年度以降数値が算定されている。</a:t>
          </a:r>
          <a:endParaRPr lang="ja-JP" altLang="ja-JP" sz="1400">
            <a:effectLst/>
          </a:endParaRPr>
        </a:p>
        <a:p>
          <a:r>
            <a:rPr kumimoji="1" lang="ja-JP" altLang="ja-JP" sz="1100">
              <a:solidFill>
                <a:schemeClr val="dk1"/>
              </a:solidFill>
              <a:effectLst/>
              <a:latin typeface="+mn-lt"/>
              <a:ea typeface="+mn-ea"/>
              <a:cs typeface="+mn-cs"/>
            </a:rPr>
            <a:t>　地方債現在高については令和３年度から引き続き、大型事業の減少等借入額の抑制により減少しているものの、充当可能基金の減少のために将来負担率の分子としては増加している。</a:t>
          </a:r>
          <a:endParaRPr lang="ja-JP" altLang="ja-JP" sz="1400">
            <a:effectLst/>
          </a:endParaRPr>
        </a:p>
        <a:p>
          <a:r>
            <a:rPr kumimoji="1" lang="ja-JP" altLang="ja-JP" sz="1100">
              <a:solidFill>
                <a:schemeClr val="dk1"/>
              </a:solidFill>
              <a:effectLst/>
              <a:latin typeface="+mn-lt"/>
              <a:ea typeface="+mn-ea"/>
              <a:cs typeface="+mn-cs"/>
            </a:rPr>
            <a:t>　今後も充当可能基金残高の減少は見込まれるものの、地方債残高についても償還額の範囲内での抑制的な借入により地方債残高を減少させ、将来負担比率が大きく増加しないよう努める。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財源不足による</a:t>
          </a:r>
          <a:r>
            <a:rPr kumimoji="1" lang="ja-JP" altLang="en-US" sz="1100">
              <a:solidFill>
                <a:schemeClr val="dk1"/>
              </a:solidFill>
              <a:effectLst/>
              <a:latin typeface="+mn-lt"/>
              <a:ea typeface="+mn-ea"/>
              <a:cs typeface="+mn-cs"/>
            </a:rPr>
            <a:t>特定目的基金</a:t>
          </a:r>
          <a:r>
            <a:rPr kumimoji="1" lang="ja-JP" altLang="ja-JP" sz="1100">
              <a:solidFill>
                <a:schemeClr val="dk1"/>
              </a:solidFill>
              <a:effectLst/>
              <a:latin typeface="+mn-lt"/>
              <a:ea typeface="+mn-ea"/>
              <a:cs typeface="+mn-cs"/>
            </a:rPr>
            <a:t>の取崩しや、地方債の元利償還金に充てるための減債基金の取崩しなどにより、基金全体としては前年度対比で約</a:t>
          </a:r>
          <a:r>
            <a:rPr kumimoji="1" lang="en-US" altLang="ja-JP" sz="1100">
              <a:solidFill>
                <a:schemeClr val="dk1"/>
              </a:solidFill>
              <a:effectLst/>
              <a:latin typeface="+mn-lt"/>
              <a:ea typeface="+mn-ea"/>
              <a:cs typeface="+mn-cs"/>
            </a:rPr>
            <a:t>492</a:t>
          </a:r>
          <a:r>
            <a:rPr kumimoji="1" lang="ja-JP" altLang="ja-JP" sz="110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経常経費の抑制を図るとともに、各種事業の財源確保の推移を考慮しつつ事業を進めていくことで、各基金の適正な積立、取崩を行っていく。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紀北町地域振興基金：町民の連帯の強化及び地域振興に要する経費。</a:t>
          </a:r>
          <a:endParaRPr lang="ja-JP" altLang="ja-JP" sz="1400">
            <a:effectLst/>
          </a:endParaRPr>
        </a:p>
        <a:p>
          <a:r>
            <a:rPr kumimoji="1" lang="ja-JP" altLang="ja-JP" sz="1100">
              <a:solidFill>
                <a:schemeClr val="dk1"/>
              </a:solidFill>
              <a:effectLst/>
              <a:latin typeface="+mn-lt"/>
              <a:ea typeface="+mn-ea"/>
              <a:cs typeface="+mn-cs"/>
            </a:rPr>
            <a:t>紀北町地域づくり事業基金：多様な歴史、伝統、文化、産業等の特性を生かした独創的、個性的な魅力あふれたまちづくりを推進するための経費。</a:t>
          </a:r>
          <a:endParaRPr lang="ja-JP" altLang="ja-JP" sz="1400">
            <a:effectLst/>
          </a:endParaRPr>
        </a:p>
        <a:p>
          <a:r>
            <a:rPr kumimoji="1" lang="ja-JP" altLang="ja-JP" sz="1100">
              <a:solidFill>
                <a:schemeClr val="dk1"/>
              </a:solidFill>
              <a:effectLst/>
              <a:latin typeface="+mn-lt"/>
              <a:ea typeface="+mn-ea"/>
              <a:cs typeface="+mn-cs"/>
            </a:rPr>
            <a:t>紀北町環境衛生施設整備基金：紀北町環境衛生施設整備の推進を図るために要する経費。</a:t>
          </a:r>
          <a:endParaRPr lang="ja-JP" altLang="ja-JP" sz="1400">
            <a:effectLst/>
          </a:endParaRPr>
        </a:p>
        <a:p>
          <a:r>
            <a:rPr kumimoji="1" lang="ja-JP" altLang="ja-JP" sz="1100">
              <a:solidFill>
                <a:schemeClr val="dk1"/>
              </a:solidFill>
              <a:effectLst/>
              <a:latin typeface="+mn-lt"/>
              <a:ea typeface="+mn-ea"/>
              <a:cs typeface="+mn-cs"/>
            </a:rPr>
            <a:t>紀北町ふるさと応援基金：ふるさと紀北町を愛し、ふるさと紀北町を応援しようとする者からの寄附金を積み立て、寄附者の意思を尊重し、だれもがいきいきと輝いて幸せに暮らすまちづくりに資するための経費。</a:t>
          </a:r>
          <a:endParaRPr lang="ja-JP" altLang="ja-JP" sz="1400">
            <a:effectLst/>
          </a:endParaRPr>
        </a:p>
        <a:p>
          <a:r>
            <a:rPr kumimoji="1" lang="ja-JP" altLang="ja-JP" sz="1100">
              <a:solidFill>
                <a:schemeClr val="dk1"/>
              </a:solidFill>
              <a:effectLst/>
              <a:latin typeface="+mn-lt"/>
              <a:ea typeface="+mn-ea"/>
              <a:cs typeface="+mn-cs"/>
            </a:rPr>
            <a:t>紀北町庁舎等改築及び改修基金：庁舎等改築及び改修の財源に充てるための経費。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紀北町地域振興基金：町道改良事業、休校学校等管理運営事業に一部充当するための取崩による減額。　</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紀北町環境衛生施設整備基金：資金運用益により維持。</a:t>
          </a:r>
          <a:endParaRPr lang="ja-JP" altLang="ja-JP">
            <a:effectLst/>
          </a:endParaRPr>
        </a:p>
        <a:p>
          <a:r>
            <a:rPr kumimoji="1" lang="ja-JP" altLang="ja-JP" sz="1100">
              <a:solidFill>
                <a:schemeClr val="dk1"/>
              </a:solidFill>
              <a:effectLst/>
              <a:latin typeface="+mn-lt"/>
              <a:ea typeface="+mn-ea"/>
              <a:cs typeface="+mn-cs"/>
            </a:rPr>
            <a:t>紀北町地域づくり事業基金：温泉施設管理運営事業、キャンプ場管理運営事業に一部充当するための取崩による減額。</a:t>
          </a:r>
          <a:endParaRPr lang="ja-JP" altLang="ja-JP" sz="1400">
            <a:effectLst/>
          </a:endParaRPr>
        </a:p>
        <a:p>
          <a:r>
            <a:rPr kumimoji="1" lang="ja-JP" altLang="ja-JP" sz="1100">
              <a:solidFill>
                <a:schemeClr val="dk1"/>
              </a:solidFill>
              <a:effectLst/>
              <a:latin typeface="+mn-lt"/>
              <a:ea typeface="+mn-ea"/>
              <a:cs typeface="+mn-cs"/>
            </a:rPr>
            <a:t>紀北町ふるさと応援基金：ふるさと納税の使途分野に沿った事業への財源充当を寄附額が上回ったことによる増額。</a:t>
          </a:r>
          <a:endParaRPr lang="ja-JP" altLang="ja-JP" sz="1400">
            <a:effectLst/>
          </a:endParaRPr>
        </a:p>
        <a:p>
          <a:r>
            <a:rPr kumimoji="1" lang="ja-JP" altLang="ja-JP" sz="1100">
              <a:solidFill>
                <a:schemeClr val="dk1"/>
              </a:solidFill>
              <a:effectLst/>
              <a:latin typeface="+mn-lt"/>
              <a:ea typeface="+mn-ea"/>
              <a:cs typeface="+mn-cs"/>
            </a:rPr>
            <a:t>紀北町庁舎等改築及び改修基金：庁舎管理事業に一部充当するための取崩による減額。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紀北町地域振興基金：旧両町間の町民の連携や地域振興に寄与する交流事業や施設整備などに充当していく。</a:t>
          </a:r>
          <a:endParaRPr lang="ja-JP" altLang="ja-JP" sz="1400">
            <a:effectLst/>
          </a:endParaRPr>
        </a:p>
        <a:p>
          <a:r>
            <a:rPr kumimoji="1" lang="ja-JP" altLang="ja-JP" sz="1100">
              <a:solidFill>
                <a:schemeClr val="dk1"/>
              </a:solidFill>
              <a:effectLst/>
              <a:latin typeface="+mn-lt"/>
              <a:ea typeface="+mn-ea"/>
              <a:cs typeface="+mn-cs"/>
            </a:rPr>
            <a:t>紀北町地域づくり事業基金：本町の自然や歴史などを活かした施設の維持管理や観光</a:t>
          </a:r>
          <a:r>
            <a:rPr kumimoji="1" lang="en-US" altLang="ja-JP" sz="1100">
              <a:solidFill>
                <a:schemeClr val="dk1"/>
              </a:solidFill>
              <a:effectLst/>
              <a:latin typeface="+mn-lt"/>
              <a:ea typeface="+mn-ea"/>
              <a:cs typeface="+mn-cs"/>
            </a:rPr>
            <a:t>PR</a:t>
          </a:r>
          <a:r>
            <a:rPr kumimoji="1" lang="ja-JP" altLang="ja-JP" sz="1100">
              <a:solidFill>
                <a:schemeClr val="dk1"/>
              </a:solidFill>
              <a:effectLst/>
              <a:latin typeface="+mn-lt"/>
              <a:ea typeface="+mn-ea"/>
              <a:cs typeface="+mn-cs"/>
            </a:rPr>
            <a:t>に係る経費などに充当していく。</a:t>
          </a:r>
          <a:endParaRPr lang="ja-JP" altLang="ja-JP" sz="1400">
            <a:effectLst/>
          </a:endParaRPr>
        </a:p>
        <a:p>
          <a:r>
            <a:rPr kumimoji="1" lang="ja-JP" altLang="ja-JP" sz="1100">
              <a:solidFill>
                <a:schemeClr val="dk1"/>
              </a:solidFill>
              <a:effectLst/>
              <a:latin typeface="+mn-lt"/>
              <a:ea typeface="+mn-ea"/>
              <a:cs typeface="+mn-cs"/>
            </a:rPr>
            <a:t>紀北町環境衛生施設整備基金：老朽化による環境衛生施設の整備、改修などの経費に充当していく。</a:t>
          </a:r>
          <a:endParaRPr lang="ja-JP" altLang="ja-JP" sz="1400">
            <a:effectLst/>
          </a:endParaRPr>
        </a:p>
        <a:p>
          <a:r>
            <a:rPr kumimoji="1" lang="ja-JP" altLang="ja-JP" sz="1100">
              <a:solidFill>
                <a:schemeClr val="dk1"/>
              </a:solidFill>
              <a:effectLst/>
              <a:latin typeface="+mn-lt"/>
              <a:ea typeface="+mn-ea"/>
              <a:cs typeface="+mn-cs"/>
            </a:rPr>
            <a:t>紀北町ふるさと応援基金：寄附者の意思に沿った目的に充当していく。</a:t>
          </a:r>
          <a:endParaRPr lang="ja-JP" altLang="ja-JP" sz="1400">
            <a:effectLst/>
          </a:endParaRPr>
        </a:p>
        <a:p>
          <a:r>
            <a:rPr kumimoji="1" lang="ja-JP" altLang="ja-JP" sz="1100">
              <a:solidFill>
                <a:schemeClr val="dk1"/>
              </a:solidFill>
              <a:effectLst/>
              <a:latin typeface="+mn-lt"/>
              <a:ea typeface="+mn-ea"/>
              <a:cs typeface="+mn-cs"/>
            </a:rPr>
            <a:t>紀北町庁舎等改築及び改修基金：庁舎等施設の老朽化に伴う維持修繕等に充当していく。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財源不足による基金取崩を</a:t>
          </a:r>
          <a:r>
            <a:rPr kumimoji="1" lang="ja-JP" altLang="en-US" sz="1100">
              <a:solidFill>
                <a:schemeClr val="dk1"/>
              </a:solidFill>
              <a:effectLst/>
              <a:latin typeface="+mn-lt"/>
              <a:ea typeface="+mn-ea"/>
              <a:cs typeface="+mn-cs"/>
            </a:rPr>
            <a:t>その他特定目的基金を多く活用した</a:t>
          </a:r>
          <a:r>
            <a:rPr kumimoji="1" lang="ja-JP" altLang="ja-JP" sz="1100">
              <a:solidFill>
                <a:schemeClr val="dk1"/>
              </a:solidFill>
              <a:effectLst/>
              <a:latin typeface="+mn-lt"/>
              <a:ea typeface="+mn-ea"/>
              <a:cs typeface="+mn-cs"/>
            </a:rPr>
            <a:t>ことにより、</a:t>
          </a:r>
          <a:r>
            <a:rPr kumimoji="1" lang="en-US" altLang="ja-JP" sz="1100">
              <a:solidFill>
                <a:schemeClr val="dk1"/>
              </a:solidFill>
              <a:effectLst/>
              <a:latin typeface="+mn-lt"/>
              <a:ea typeface="+mn-ea"/>
              <a:cs typeface="+mn-cs"/>
            </a:rPr>
            <a:t>206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過去の取り崩し実績等から必要と考えられる額について、決算状況を踏まえて可能な範囲で積立て、残高の維持を図る。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地方債の元利償還に充てるための基金取崩しと、基金運用益の積立により</a:t>
          </a:r>
          <a:r>
            <a:rPr kumimoji="1" lang="en-US" altLang="ja-JP" sz="1100">
              <a:solidFill>
                <a:schemeClr val="dk1"/>
              </a:solidFill>
              <a:effectLst/>
              <a:latin typeface="+mn-lt"/>
              <a:ea typeface="+mn-ea"/>
              <a:cs typeface="+mn-cs"/>
            </a:rPr>
            <a:t>468</a:t>
          </a:r>
          <a:r>
            <a:rPr kumimoji="1" lang="ja-JP" altLang="ja-JP" sz="110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過疎対策事業債、合併特例事業債年度末残高の元利償還の３割相当分の積み立てを維持し、その償還に備える。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13,759
13,308
256.55
11,880,425
11,224,776
630,726
6,354,671
10,936,483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少子高齢化や若者の流出による労働力人口の減少、町の主要産業である第一次産業の低迷、町内に大企業がないことなどから税収は伸び悩んでおり、財政基盤が弱く、類似団体平均を大きく下回っている。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職員数の削減による人件費の削減や、緊急に必要な事業を選別し投資的経費を抑制する等、歳出の徹底的な見直しを実施するととともに、滞納額の圧縮やさらなる徴収業務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74613</xdr:rowOff>
    </xdr:from>
    <xdr:to>
      <xdr:col>23</xdr:col>
      <xdr:colOff>133350</xdr:colOff>
      <xdr:row>44</xdr:row>
      <xdr:rowOff>74613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184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74613</xdr:rowOff>
    </xdr:from>
    <xdr:to>
      <xdr:col>19</xdr:col>
      <xdr:colOff>133350</xdr:colOff>
      <xdr:row>44</xdr:row>
      <xdr:rowOff>74613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18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74613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0835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64558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23813</xdr:rowOff>
    </xdr:from>
    <xdr:to>
      <xdr:col>23</xdr:col>
      <xdr:colOff>184150</xdr:colOff>
      <xdr:row>44</xdr:row>
      <xdr:rowOff>125413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91140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6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23813</xdr:rowOff>
    </xdr:from>
    <xdr:to>
      <xdr:col>19</xdr:col>
      <xdr:colOff>184150</xdr:colOff>
      <xdr:row>44</xdr:row>
      <xdr:rowOff>125413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110190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5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23813</xdr:rowOff>
    </xdr:from>
    <xdr:to>
      <xdr:col>15</xdr:col>
      <xdr:colOff>133350</xdr:colOff>
      <xdr:row>44</xdr:row>
      <xdr:rowOff>125413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110190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政サービスの向上・継続等による経常的な支出の増加とそれらに対する国県支出金の減少や、近年の大型事業の借入分について、据置期間が終了し元金の償還が始まったことにより公債費が増加していること等により類似団体平均を上回っている。</a:t>
          </a:r>
          <a:endParaRPr lang="ja-JP" altLang="ja-JP" sz="1400">
            <a:effectLst/>
          </a:endParaRPr>
        </a:p>
        <a:p>
          <a:r>
            <a:rPr kumimoji="1" lang="ja-JP" altLang="ja-JP" sz="1100">
              <a:solidFill>
                <a:schemeClr val="dk1"/>
              </a:solidFill>
              <a:effectLst/>
              <a:latin typeface="+mn-lt"/>
              <a:ea typeface="+mn-ea"/>
              <a:cs typeface="+mn-cs"/>
            </a:rPr>
            <a:t>　今後は、現在計画中の広域ごみ処理施設の稼働による職員数の減等、義務的経費を削減し、経常経費の改善に努める。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66</xdr:row>
      <xdr:rowOff>2117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25347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65</xdr:row>
      <xdr:rowOff>125306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2534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65</xdr:row>
      <xdr:rowOff>125306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8108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65</xdr:row>
      <xdr:rowOff>117263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810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94844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74506</xdr:rowOff>
    </xdr:from>
    <xdr:to>
      <xdr:col>15</xdr:col>
      <xdr:colOff>133350</xdr:colOff>
      <xdr:row>66</xdr:row>
      <xdr:rowOff>4656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160883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152840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[274,376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　町内に</a:t>
          </a:r>
          <a:r>
            <a:rPr kumimoji="1" lang="en-US" altLang="ja-JP" sz="950">
              <a:solidFill>
                <a:schemeClr val="dk1"/>
              </a:solidFill>
              <a:effectLst/>
              <a:latin typeface="+mn-lt"/>
              <a:ea typeface="+mn-ea"/>
              <a:cs typeface="+mn-cs"/>
            </a:rPr>
            <a:t>2</a:t>
          </a:r>
          <a:r>
            <a:rPr kumimoji="1" lang="ja-JP" altLang="ja-JP" sz="950">
              <a:solidFill>
                <a:schemeClr val="dk1"/>
              </a:solidFill>
              <a:effectLst/>
              <a:latin typeface="+mn-lt"/>
              <a:ea typeface="+mn-ea"/>
              <a:cs typeface="+mn-cs"/>
            </a:rPr>
            <a:t>か所あるごみ処理施設や直営の老人ホームの運営を行っていることから、これらの維持管理に多額の費用を要している。また、平成</a:t>
          </a:r>
          <a:r>
            <a:rPr kumimoji="1" lang="en-US" altLang="ja-JP" sz="950">
              <a:solidFill>
                <a:schemeClr val="dk1"/>
              </a:solidFill>
              <a:effectLst/>
              <a:latin typeface="+mn-lt"/>
              <a:ea typeface="+mn-ea"/>
              <a:cs typeface="+mn-cs"/>
            </a:rPr>
            <a:t>29</a:t>
          </a:r>
          <a:r>
            <a:rPr kumimoji="1" lang="ja-JP" altLang="ja-JP" sz="950">
              <a:solidFill>
                <a:schemeClr val="dk1"/>
              </a:solidFill>
              <a:effectLst/>
              <a:latin typeface="+mn-lt"/>
              <a:ea typeface="+mn-ea"/>
              <a:cs typeface="+mn-cs"/>
            </a:rPr>
            <a:t>年度から開始した健康増進施設の運営経費や、繰り返される法改正に伴う各種電算システム改修経費等により物件費は増加している。</a:t>
          </a:r>
          <a:r>
            <a:rPr kumimoji="1" lang="ja-JP" altLang="en-US" sz="950">
              <a:solidFill>
                <a:schemeClr val="dk1"/>
              </a:solidFill>
              <a:effectLst/>
              <a:latin typeface="+mn-lt"/>
              <a:ea typeface="+mn-ea"/>
              <a:cs typeface="+mn-cs"/>
            </a:rPr>
            <a:t>現在</a:t>
          </a:r>
          <a:r>
            <a:rPr kumimoji="1" lang="ja-JP" altLang="ja-JP" sz="950">
              <a:solidFill>
                <a:schemeClr val="dk1"/>
              </a:solidFill>
              <a:effectLst/>
              <a:latin typeface="+mn-lt"/>
              <a:ea typeface="+mn-ea"/>
              <a:cs typeface="+mn-cs"/>
            </a:rPr>
            <a:t>、近隣市町との広域ごみ処理施設</a:t>
          </a:r>
          <a:r>
            <a:rPr kumimoji="1" lang="ja-JP" altLang="en-US" sz="950">
              <a:solidFill>
                <a:schemeClr val="dk1"/>
              </a:solidFill>
              <a:effectLst/>
              <a:latin typeface="+mn-lt"/>
              <a:ea typeface="+mn-ea"/>
              <a:cs typeface="+mn-cs"/>
            </a:rPr>
            <a:t>の建設</a:t>
          </a:r>
          <a:r>
            <a:rPr kumimoji="1" lang="ja-JP" altLang="ja-JP" sz="950">
              <a:solidFill>
                <a:schemeClr val="dk1"/>
              </a:solidFill>
              <a:effectLst/>
              <a:latin typeface="+mn-lt"/>
              <a:ea typeface="+mn-ea"/>
              <a:cs typeface="+mn-cs"/>
            </a:rPr>
            <a:t>を進め</a:t>
          </a:r>
          <a:r>
            <a:rPr kumimoji="1" lang="ja-JP" altLang="en-US" sz="950">
              <a:solidFill>
                <a:schemeClr val="dk1"/>
              </a:solidFill>
              <a:effectLst/>
              <a:latin typeface="+mn-lt"/>
              <a:ea typeface="+mn-ea"/>
              <a:cs typeface="+mn-cs"/>
            </a:rPr>
            <a:t>てい</a:t>
          </a:r>
          <a:r>
            <a:rPr kumimoji="1" lang="ja-JP" altLang="ja-JP" sz="950">
              <a:solidFill>
                <a:schemeClr val="dk1"/>
              </a:solidFill>
              <a:effectLst/>
              <a:latin typeface="+mn-lt"/>
              <a:ea typeface="+mn-ea"/>
              <a:cs typeface="+mn-cs"/>
            </a:rPr>
            <a:t>るほか、公共施設管理計画により施設の統廃合等により維持管理費用の圧縮に努める。</a:t>
          </a:r>
          <a:endParaRPr lang="ja-JP" altLang="ja-JP" sz="950">
            <a:effectLst/>
          </a:endParaRPr>
        </a:p>
        <a:p>
          <a:r>
            <a:rPr kumimoji="1" lang="ja-JP" altLang="ja-JP" sz="950">
              <a:solidFill>
                <a:schemeClr val="dk1"/>
              </a:solidFill>
              <a:effectLst/>
              <a:latin typeface="+mn-lt"/>
              <a:ea typeface="+mn-ea"/>
              <a:cs typeface="+mn-cs"/>
            </a:rPr>
            <a:t>　人件費は、会計年度職員分等を計上したことにより増加しており、支出の削減に努めてはいるものの、人口減少の進行がこれを上回り人口</a:t>
          </a:r>
          <a:r>
            <a:rPr kumimoji="1" lang="en-US" altLang="ja-JP" sz="950">
              <a:solidFill>
                <a:schemeClr val="dk1"/>
              </a:solidFill>
              <a:effectLst/>
              <a:latin typeface="+mn-lt"/>
              <a:ea typeface="+mn-ea"/>
              <a:cs typeface="+mn-cs"/>
            </a:rPr>
            <a:t>1</a:t>
          </a:r>
          <a:r>
            <a:rPr kumimoji="1" lang="ja-JP" altLang="ja-JP" sz="950">
              <a:solidFill>
                <a:schemeClr val="dk1"/>
              </a:solidFill>
              <a:effectLst/>
              <a:latin typeface="+mn-lt"/>
              <a:ea typeface="+mn-ea"/>
              <a:cs typeface="+mn-cs"/>
            </a:rPr>
            <a:t>人当たりの人件費、物件費等は高くなっている。今後、</a:t>
          </a:r>
          <a:r>
            <a:rPr kumimoji="1" lang="ja-JP" altLang="en-US" sz="950">
              <a:solidFill>
                <a:schemeClr val="dk1"/>
              </a:solidFill>
              <a:effectLst/>
              <a:latin typeface="+mn-lt"/>
              <a:ea typeface="+mn-ea"/>
              <a:cs typeface="+mn-cs"/>
            </a:rPr>
            <a:t>建設</a:t>
          </a:r>
          <a:r>
            <a:rPr kumimoji="1" lang="ja-JP" altLang="ja-JP" sz="950">
              <a:solidFill>
                <a:schemeClr val="dk1"/>
              </a:solidFill>
              <a:effectLst/>
              <a:latin typeface="+mn-lt"/>
              <a:ea typeface="+mn-ea"/>
              <a:cs typeface="+mn-cs"/>
            </a:rPr>
            <a:t>中の広域ごみ処理施設の稼働により、人件費についても減少させるよう努める。</a:t>
          </a:r>
          <a:endParaRPr lang="ja-JP" altLang="ja-JP" sz="95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79684</xdr:rowOff>
    </xdr:from>
    <xdr:to>
      <xdr:col>23</xdr:col>
      <xdr:colOff>133350</xdr:colOff>
      <xdr:row>83</xdr:row>
      <xdr:rowOff>122041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10034"/>
          <a:ext cx="838200" cy="4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57851</xdr:rowOff>
    </xdr:from>
    <xdr:to>
      <xdr:col>19</xdr:col>
      <xdr:colOff>133350</xdr:colOff>
      <xdr:row>83</xdr:row>
      <xdr:rowOff>79684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88201"/>
          <a:ext cx="889000" cy="2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41104</xdr:rowOff>
    </xdr:from>
    <xdr:to>
      <xdr:col>15</xdr:col>
      <xdr:colOff>82550</xdr:colOff>
      <xdr:row>83</xdr:row>
      <xdr:rowOff>57851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71454"/>
          <a:ext cx="889000" cy="1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27329</xdr:rowOff>
    </xdr:from>
    <xdr:to>
      <xdr:col>11</xdr:col>
      <xdr:colOff>31750</xdr:colOff>
      <xdr:row>83</xdr:row>
      <xdr:rowOff>41104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57679"/>
          <a:ext cx="889000" cy="1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71241</xdr:rowOff>
    </xdr:from>
    <xdr:to>
      <xdr:col>23</xdr:col>
      <xdr:colOff>184150</xdr:colOff>
      <xdr:row>84</xdr:row>
      <xdr:rowOff>1391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0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43318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7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28884</xdr:rowOff>
    </xdr:from>
    <xdr:to>
      <xdr:col>19</xdr:col>
      <xdr:colOff>184150</xdr:colOff>
      <xdr:row>83</xdr:row>
      <xdr:rowOff>130484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115261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4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7051</xdr:rowOff>
    </xdr:from>
    <xdr:to>
      <xdr:col>15</xdr:col>
      <xdr:colOff>133350</xdr:colOff>
      <xdr:row>83</xdr:row>
      <xdr:rowOff>108651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3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93428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2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161754</xdr:rowOff>
    </xdr:from>
    <xdr:to>
      <xdr:col>11</xdr:col>
      <xdr:colOff>82550</xdr:colOff>
      <xdr:row>83</xdr:row>
      <xdr:rowOff>91904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2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76681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0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147979</xdr:rowOff>
    </xdr:from>
    <xdr:to>
      <xdr:col>7</xdr:col>
      <xdr:colOff>31750</xdr:colOff>
      <xdr:row>83</xdr:row>
      <xdr:rowOff>78129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0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62906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9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当町の職員給与は国家公務員を基本とし人事院勧告に準拠しており、類似団体平均を</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年度との比較では、類似団体の指数は</a:t>
          </a:r>
          <a:r>
            <a:rPr kumimoji="1" lang="ja-JP" altLang="en-US" sz="1100">
              <a:solidFill>
                <a:schemeClr val="dk1"/>
              </a:solidFill>
              <a:effectLst/>
              <a:latin typeface="+mn-lt"/>
              <a:ea typeface="+mn-ea"/>
              <a:cs typeface="+mn-cs"/>
            </a:rPr>
            <a:t>若干増加しているところ、当町では</a:t>
          </a:r>
          <a:r>
            <a:rPr kumimoji="1" lang="ja-JP" altLang="ja-JP" sz="1100">
              <a:solidFill>
                <a:schemeClr val="dk1"/>
              </a:solidFill>
              <a:effectLst/>
              <a:latin typeface="+mn-lt"/>
              <a:ea typeface="+mn-ea"/>
              <a:cs typeface="+mn-cs"/>
            </a:rPr>
            <a:t>同等水準で推移している。</a:t>
          </a:r>
          <a:endParaRPr lang="ja-JP" altLang="ja-JP" sz="1400">
            <a:effectLst/>
          </a:endParaRPr>
        </a:p>
        <a:p>
          <a:r>
            <a:rPr kumimoji="1" lang="ja-JP" altLang="ja-JP" sz="1100">
              <a:solidFill>
                <a:schemeClr val="dk1"/>
              </a:solidFill>
              <a:effectLst/>
              <a:latin typeface="+mn-lt"/>
              <a:ea typeface="+mn-ea"/>
              <a:cs typeface="+mn-cs"/>
            </a:rPr>
            <a:t>　今後もラスパイレス指数が大きく上昇することの無いよう、適正な給与水準の維持に努める。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658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61384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61384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792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86</xdr:row>
      <xdr:rowOff>47978</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7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当町は面積が広く住民も点在しているため、総合支所方式を採用し、直営のごみ処理施設を</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か所配置、また直営の老人ホームも運営している。ごみ収集の民間委託、指定管理者制度による施設管理の推進等を行っているが、先述の要因等により人口</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千人当たり職員数は類似団体平均を</a:t>
          </a:r>
          <a:r>
            <a:rPr kumimoji="1" lang="en-US" altLang="ja-JP" sz="1000">
              <a:solidFill>
                <a:schemeClr val="dk1"/>
              </a:solidFill>
              <a:effectLst/>
              <a:latin typeface="+mn-lt"/>
              <a:ea typeface="+mn-ea"/>
              <a:cs typeface="+mn-cs"/>
            </a:rPr>
            <a:t>1.18</a:t>
          </a:r>
          <a:r>
            <a:rPr kumimoji="1" lang="ja-JP" altLang="en-US" sz="1000">
              <a:solidFill>
                <a:schemeClr val="dk1"/>
              </a:solidFill>
              <a:effectLst/>
              <a:latin typeface="+mn-lt"/>
              <a:ea typeface="+mn-ea"/>
              <a:cs typeface="+mn-cs"/>
            </a:rPr>
            <a:t>人</a:t>
          </a:r>
          <a:r>
            <a:rPr kumimoji="1" lang="ja-JP" altLang="ja-JP" sz="1000">
              <a:solidFill>
                <a:schemeClr val="dk1"/>
              </a:solidFill>
              <a:effectLst/>
              <a:latin typeface="+mn-lt"/>
              <a:ea typeface="+mn-ea"/>
              <a:cs typeface="+mn-cs"/>
            </a:rPr>
            <a:t>上回っている。</a:t>
          </a:r>
          <a:endParaRPr lang="ja-JP" altLang="ja-JP" sz="1000">
            <a:effectLst/>
          </a:endParaRPr>
        </a:p>
        <a:p>
          <a:r>
            <a:rPr kumimoji="1" lang="ja-JP" altLang="ja-JP" sz="1000">
              <a:solidFill>
                <a:schemeClr val="dk1"/>
              </a:solidFill>
              <a:effectLst/>
              <a:latin typeface="+mn-lt"/>
              <a:ea typeface="+mn-ea"/>
              <a:cs typeface="+mn-cs"/>
            </a:rPr>
            <a:t>　また、職員の再任用・定年延長を見越した新規採用数の適正化等を行うなど定員管理にも努めているが、人口減少が続き数値は増加傾向にある。</a:t>
          </a:r>
          <a:endParaRPr lang="ja-JP" altLang="ja-JP" sz="1000">
            <a:effectLst/>
          </a:endParaRPr>
        </a:p>
        <a:p>
          <a:r>
            <a:rPr kumimoji="1" lang="ja-JP" altLang="ja-JP" sz="1000">
              <a:solidFill>
                <a:schemeClr val="dk1"/>
              </a:solidFill>
              <a:effectLst/>
              <a:latin typeface="+mn-lt"/>
              <a:ea typeface="+mn-ea"/>
              <a:cs typeface="+mn-cs"/>
            </a:rPr>
            <a:t>　今後は、現在</a:t>
          </a:r>
          <a:r>
            <a:rPr kumimoji="1" lang="ja-JP" altLang="en-US" sz="1000">
              <a:solidFill>
                <a:schemeClr val="dk1"/>
              </a:solidFill>
              <a:effectLst/>
              <a:latin typeface="+mn-lt"/>
              <a:ea typeface="+mn-ea"/>
              <a:cs typeface="+mn-cs"/>
            </a:rPr>
            <a:t>建設</a:t>
          </a:r>
          <a:r>
            <a:rPr kumimoji="1" lang="ja-JP" altLang="ja-JP" sz="1000">
              <a:solidFill>
                <a:schemeClr val="dk1"/>
              </a:solidFill>
              <a:effectLst/>
              <a:latin typeface="+mn-lt"/>
              <a:ea typeface="+mn-ea"/>
              <a:cs typeface="+mn-cs"/>
            </a:rPr>
            <a:t>中の広域ごみ処理施設の稼働による職員数の減等、職員数の適正配置に努め、人口当たりの職員数について類似団体平均程度の水準を目指す。</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18390</xdr:rowOff>
    </xdr:from>
    <xdr:to>
      <xdr:col>81</xdr:col>
      <xdr:colOff>44450</xdr:colOff>
      <xdr:row>62</xdr:row>
      <xdr:rowOff>33833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48290"/>
          <a:ext cx="8382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14529</xdr:rowOff>
    </xdr:from>
    <xdr:to>
      <xdr:col>77</xdr:col>
      <xdr:colOff>44450</xdr:colOff>
      <xdr:row>62</xdr:row>
      <xdr:rowOff>18390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44429"/>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4394</xdr:rowOff>
    </xdr:from>
    <xdr:to>
      <xdr:col>72</xdr:col>
      <xdr:colOff>203200</xdr:colOff>
      <xdr:row>62</xdr:row>
      <xdr:rowOff>14529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34294"/>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159436</xdr:rowOff>
    </xdr:from>
    <xdr:to>
      <xdr:col>68</xdr:col>
      <xdr:colOff>152400</xdr:colOff>
      <xdr:row>62</xdr:row>
      <xdr:rowOff>4394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17886"/>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154483</xdr:rowOff>
    </xdr:from>
    <xdr:to>
      <xdr:col>81</xdr:col>
      <xdr:colOff>95250</xdr:colOff>
      <xdr:row>62</xdr:row>
      <xdr:rowOff>84633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126560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139040</xdr:rowOff>
    </xdr:from>
    <xdr:to>
      <xdr:col>77</xdr:col>
      <xdr:colOff>95250</xdr:colOff>
      <xdr:row>62</xdr:row>
      <xdr:rowOff>69190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53967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83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135179</xdr:rowOff>
    </xdr:from>
    <xdr:to>
      <xdr:col>73</xdr:col>
      <xdr:colOff>44450</xdr:colOff>
      <xdr:row>62</xdr:row>
      <xdr:rowOff>65329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50106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8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125044</xdr:rowOff>
    </xdr:from>
    <xdr:to>
      <xdr:col>68</xdr:col>
      <xdr:colOff>203200</xdr:colOff>
      <xdr:row>62</xdr:row>
      <xdr:rowOff>55194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8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39971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6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108636</xdr:rowOff>
    </xdr:from>
    <xdr:to>
      <xdr:col>64</xdr:col>
      <xdr:colOff>152400</xdr:colOff>
      <xdr:row>62</xdr:row>
      <xdr:rowOff>38786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23563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実質公債費比率は、新規発行する起債を過疎対策事業債、緊急防災・減災事業債、緊急自然災害防止対策事業債等普通交付税の基準財政需要額算入比率の高いもののみにするという方針や事業実施の適正化等により、</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年度までは</a:t>
          </a:r>
          <a:r>
            <a:rPr kumimoji="1" lang="ja-JP" altLang="ja-JP" sz="1000">
              <a:solidFill>
                <a:schemeClr val="dk1"/>
              </a:solidFill>
              <a:effectLst/>
              <a:latin typeface="+mn-lt"/>
              <a:ea typeface="+mn-ea"/>
              <a:cs typeface="+mn-cs"/>
            </a:rPr>
            <a:t>類似団体平均を下回ってい</a:t>
          </a:r>
          <a:r>
            <a:rPr kumimoji="1" lang="ja-JP" altLang="en-US" sz="1000">
              <a:solidFill>
                <a:schemeClr val="dk1"/>
              </a:solidFill>
              <a:effectLst/>
              <a:latin typeface="+mn-lt"/>
              <a:ea typeface="+mn-ea"/>
              <a:cs typeface="+mn-cs"/>
            </a:rPr>
            <a:t>た。令和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年度から</a:t>
          </a:r>
          <a:r>
            <a:rPr kumimoji="1" lang="ja-JP" altLang="ja-JP" sz="1000">
              <a:solidFill>
                <a:schemeClr val="dk1"/>
              </a:solidFill>
              <a:effectLst/>
              <a:latin typeface="+mn-lt"/>
              <a:ea typeface="+mn-ea"/>
              <a:cs typeface="+mn-cs"/>
            </a:rPr>
            <a:t>近年の大型事業の借入分について、据置期間が終了し元金の償還が始まったことにより公債費が増加していること等により類似団体平均を上回っている。</a:t>
          </a:r>
          <a:endParaRPr lang="ja-JP" altLang="ja-JP" sz="1000">
            <a:effectLst/>
          </a:endParaRPr>
        </a:p>
        <a:p>
          <a:r>
            <a:rPr kumimoji="1" lang="ja-JP" altLang="ja-JP" sz="1000">
              <a:solidFill>
                <a:schemeClr val="dk1"/>
              </a:solidFill>
              <a:effectLst/>
              <a:latin typeface="+mn-lt"/>
              <a:ea typeface="+mn-ea"/>
              <a:cs typeface="+mn-cs"/>
            </a:rPr>
            <a:t>　今後</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、新たな地方債の借入については基準財政需要額算入比率の高いもの</a:t>
          </a:r>
          <a:r>
            <a:rPr kumimoji="1" lang="ja-JP" altLang="en-US" sz="1000">
              <a:solidFill>
                <a:schemeClr val="dk1"/>
              </a:solidFill>
              <a:effectLst/>
              <a:latin typeface="+mn-lt"/>
              <a:ea typeface="+mn-ea"/>
              <a:cs typeface="+mn-cs"/>
            </a:rPr>
            <a:t>を優先するなど</a:t>
          </a:r>
          <a:r>
            <a:rPr kumimoji="1" lang="ja-JP" altLang="ja-JP" sz="1000">
              <a:solidFill>
                <a:schemeClr val="dk1"/>
              </a:solidFill>
              <a:effectLst/>
              <a:latin typeface="+mn-lt"/>
              <a:ea typeface="+mn-ea"/>
              <a:cs typeface="+mn-cs"/>
            </a:rPr>
            <a:t>、償還額内での借入により地方債残高を減少させ、実質公債費比率の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を目指す。</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23114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8500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98044</xdr:rowOff>
    </xdr:from>
    <xdr:to>
      <xdr:col>77</xdr:col>
      <xdr:colOff>44450</xdr:colOff>
      <xdr:row>40</xdr:row>
      <xdr:rowOff>127000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560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98044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077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49784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884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115841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7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47244</xdr:rowOff>
    </xdr:from>
    <xdr:to>
      <xdr:col>73</xdr:col>
      <xdr:colOff>44450</xdr:colOff>
      <xdr:row>40</xdr:row>
      <xdr:rowOff>148844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将来負担比率は、新規発行する起債を過疎対策事業債、</a:t>
          </a:r>
          <a:r>
            <a:rPr kumimoji="1" lang="ja-JP" altLang="en-US" sz="1000">
              <a:solidFill>
                <a:schemeClr val="dk1"/>
              </a:solidFill>
              <a:effectLst/>
              <a:latin typeface="+mn-lt"/>
              <a:ea typeface="+mn-ea"/>
              <a:cs typeface="+mn-cs"/>
            </a:rPr>
            <a:t>緊急防災・減災事業債、緊急自然災害防止対策事業債</a:t>
          </a:r>
          <a:r>
            <a:rPr kumimoji="1" lang="ja-JP" altLang="ja-JP" sz="1000">
              <a:solidFill>
                <a:schemeClr val="dk1"/>
              </a:solidFill>
              <a:effectLst/>
              <a:latin typeface="+mn-lt"/>
              <a:ea typeface="+mn-ea"/>
              <a:cs typeface="+mn-cs"/>
            </a:rPr>
            <a:t>等普通交付税の基準財政需要額算入比率の高いもののみにするなど地方債の借入額の抑制に努めている。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年度から、大型事業でもある広域ごみ処理施設の建設に係る事業費に対し一般廃棄物処理事業債を発行しているが、基準財政需要額算入率は決して高くない起債である。</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広域ごみ処理施設建設に係る起債は翌年も一般廃棄物処理事業債の借入が見込まれるが、その他の</a:t>
          </a:r>
          <a:r>
            <a:rPr kumimoji="1" lang="ja-JP" altLang="ja-JP" sz="1000">
              <a:solidFill>
                <a:schemeClr val="dk1"/>
              </a:solidFill>
              <a:effectLst/>
              <a:latin typeface="+mn-lt"/>
              <a:ea typeface="+mn-ea"/>
              <a:cs typeface="+mn-cs"/>
            </a:rPr>
            <a:t>事業実施の適正化を図り、財政の健全化に努める。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54051</xdr:rowOff>
    </xdr:from>
    <xdr:to>
      <xdr:col>81</xdr:col>
      <xdr:colOff>44450</xdr:colOff>
      <xdr:row>15</xdr:row>
      <xdr:rowOff>107137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625801"/>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18339</xdr:rowOff>
    </xdr:from>
    <xdr:to>
      <xdr:col>77</xdr:col>
      <xdr:colOff>44450</xdr:colOff>
      <xdr:row>15</xdr:row>
      <xdr:rowOff>54051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590089"/>
          <a:ext cx="8890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3861</xdr:rowOff>
    </xdr:from>
    <xdr:to>
      <xdr:col>72</xdr:col>
      <xdr:colOff>203200</xdr:colOff>
      <xdr:row>15</xdr:row>
      <xdr:rowOff>18339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2575611"/>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3861</xdr:rowOff>
    </xdr:from>
    <xdr:to>
      <xdr:col>68</xdr:col>
      <xdr:colOff>152400</xdr:colOff>
      <xdr:row>15</xdr:row>
      <xdr:rowOff>77216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75611"/>
          <a:ext cx="889000" cy="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56337</xdr:rowOff>
    </xdr:from>
    <xdr:to>
      <xdr:col>81</xdr:col>
      <xdr:colOff>95250</xdr:colOff>
      <xdr:row>15</xdr:row>
      <xdr:rowOff>157937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62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28414</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60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3251</xdr:rowOff>
    </xdr:from>
    <xdr:to>
      <xdr:col>77</xdr:col>
      <xdr:colOff>95250</xdr:colOff>
      <xdr:row>15</xdr:row>
      <xdr:rowOff>104851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7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89628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61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138989</xdr:rowOff>
    </xdr:from>
    <xdr:to>
      <xdr:col>73</xdr:col>
      <xdr:colOff>44450</xdr:colOff>
      <xdr:row>15</xdr:row>
      <xdr:rowOff>69139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53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53916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2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124511</xdr:rowOff>
    </xdr:from>
    <xdr:to>
      <xdr:col>68</xdr:col>
      <xdr:colOff>203200</xdr:colOff>
      <xdr:row>15</xdr:row>
      <xdr:rowOff>54661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2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39438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61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112793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68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13,759
13,308
256.55
11,880,425
11,224,776
630,726
6,354,671
10,936,483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新規採用職員の抑制などにより職員削減に取り組んでおり、一般職員等の職員数は平成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人から</a:t>
          </a:r>
          <a:r>
            <a:rPr kumimoji="1" lang="ja-JP" altLang="ja-JP" sz="1100" b="0">
              <a:solidFill>
                <a:schemeClr val="dk1"/>
              </a:solidFill>
              <a:effectLst/>
              <a:latin typeface="+mn-lt"/>
              <a:ea typeface="+mn-ea"/>
              <a:cs typeface="+mn-cs"/>
            </a:rPr>
            <a:t>令和</a:t>
          </a:r>
          <a:r>
            <a:rPr kumimoji="1" lang="en-US" altLang="ja-JP" sz="1100" b="0">
              <a:solidFill>
                <a:schemeClr val="dk1"/>
              </a:solidFill>
              <a:effectLst/>
              <a:latin typeface="+mn-lt"/>
              <a:ea typeface="+mn-ea"/>
              <a:cs typeface="+mn-cs"/>
            </a:rPr>
            <a:t>6</a:t>
          </a:r>
          <a:r>
            <a:rPr kumimoji="1" lang="ja-JP" altLang="ja-JP" sz="1100" b="0">
              <a:solidFill>
                <a:schemeClr val="dk1"/>
              </a:solidFill>
              <a:effectLst/>
              <a:latin typeface="+mn-lt"/>
              <a:ea typeface="+mn-ea"/>
              <a:cs typeface="+mn-cs"/>
            </a:rPr>
            <a:t>年度では</a:t>
          </a:r>
          <a:r>
            <a:rPr kumimoji="1" lang="en-US" altLang="ja-JP" sz="1100" b="0">
              <a:solidFill>
                <a:schemeClr val="dk1"/>
              </a:solidFill>
              <a:effectLst/>
              <a:latin typeface="+mn-lt"/>
              <a:ea typeface="+mn-ea"/>
              <a:cs typeface="+mn-cs"/>
            </a:rPr>
            <a:t>169</a:t>
          </a:r>
          <a:r>
            <a:rPr kumimoji="1" lang="ja-JP" altLang="ja-JP" sz="1100" b="0">
              <a:solidFill>
                <a:schemeClr val="dk1"/>
              </a:solidFill>
              <a:effectLst/>
              <a:latin typeface="+mn-lt"/>
              <a:ea typeface="+mn-ea"/>
              <a:cs typeface="+mn-cs"/>
            </a:rPr>
            <a:t>人（普通会計）</a:t>
          </a:r>
          <a:r>
            <a:rPr kumimoji="1" lang="ja-JP" altLang="ja-JP" sz="1100">
              <a:solidFill>
                <a:schemeClr val="dk1"/>
              </a:solidFill>
              <a:effectLst/>
              <a:latin typeface="+mn-lt"/>
              <a:ea typeface="+mn-ea"/>
              <a:cs typeface="+mn-cs"/>
            </a:rPr>
            <a:t>となっている。　一方で、人件費を類似団体と比較すると、直営の老人ホームや町内に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か所あるごみ処理施設など、会計年度任用職員分において特に上回っており、人件費全体に影響している。</a:t>
          </a:r>
          <a:endParaRPr lang="ja-JP" altLang="ja-JP" sz="1400">
            <a:effectLst/>
          </a:endParaRPr>
        </a:p>
        <a:p>
          <a:r>
            <a:rPr kumimoji="1" lang="ja-JP" altLang="ja-JP" sz="1100">
              <a:solidFill>
                <a:schemeClr val="dk1"/>
              </a:solidFill>
              <a:effectLst/>
              <a:latin typeface="+mn-lt"/>
              <a:ea typeface="+mn-ea"/>
              <a:cs typeface="+mn-cs"/>
            </a:rPr>
            <a:t>　今後は広域ごみ処理施設の</a:t>
          </a:r>
          <a:r>
            <a:rPr kumimoji="1" lang="ja-JP" altLang="en-US" sz="1100">
              <a:solidFill>
                <a:schemeClr val="dk1"/>
              </a:solidFill>
              <a:effectLst/>
              <a:latin typeface="+mn-lt"/>
              <a:ea typeface="+mn-ea"/>
              <a:cs typeface="+mn-cs"/>
            </a:rPr>
            <a:t>本格稼働</a:t>
          </a:r>
          <a:r>
            <a:rPr kumimoji="1" lang="ja-JP" altLang="ja-JP" sz="1100">
              <a:solidFill>
                <a:schemeClr val="dk1"/>
              </a:solidFill>
              <a:effectLst/>
              <a:latin typeface="+mn-lt"/>
              <a:ea typeface="+mn-ea"/>
              <a:cs typeface="+mn-cs"/>
            </a:rPr>
            <a:t>などにより、職員の適正配置を図り、人件費の抑制に努める。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449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4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138430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106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138430</xdr:rowOff>
    </xdr:from>
    <xdr:to>
      <xdr:col>11</xdr:col>
      <xdr:colOff>9525</xdr:colOff>
      <xdr:row>37</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106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163830</xdr:rowOff>
    </xdr:from>
    <xdr:to>
      <xdr:col>24</xdr:col>
      <xdr:colOff>76200</xdr:colOff>
      <xdr:row>37</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87630</xdr:rowOff>
    </xdr:from>
    <xdr:to>
      <xdr:col>11</xdr:col>
      <xdr:colOff>60325</xdr:colOff>
      <xdr:row>37</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148590</xdr:rowOff>
    </xdr:from>
    <xdr:to>
      <xdr:col>6</xdr:col>
      <xdr:colOff>171450</xdr:colOff>
      <xdr:row>37</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物件費については、合併により町内にごみ処理施設が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か所になるなど重複施設が多く、また平成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年度から通年稼働となった健康増進施設の運営に係る費用の上乗せ等もあり、多額の費用を要している。</a:t>
          </a:r>
          <a:endParaRPr lang="ja-JP" altLang="ja-JP" sz="1400">
            <a:effectLst/>
          </a:endParaRPr>
        </a:p>
        <a:p>
          <a:r>
            <a:rPr kumimoji="1" lang="ja-JP" altLang="ja-JP" sz="1100">
              <a:solidFill>
                <a:schemeClr val="dk1"/>
              </a:solidFill>
              <a:effectLst/>
              <a:latin typeface="+mn-lt"/>
              <a:ea typeface="+mn-ea"/>
              <a:cs typeface="+mn-cs"/>
            </a:rPr>
            <a:t>　今後は公共施設管理計画等により施設の統廃合を含めた見直しを行うなど、物件費のさらなる抑制に努める。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165100</xdr:rowOff>
    </xdr:from>
    <xdr:to>
      <xdr:col>82</xdr:col>
      <xdr:colOff>107950</xdr:colOff>
      <xdr:row>18</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079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165100</xdr:rowOff>
    </xdr:from>
    <xdr:to>
      <xdr:col>78</xdr:col>
      <xdr:colOff>69850</xdr:colOff>
      <xdr:row>17</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79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98425</xdr:rowOff>
    </xdr:from>
    <xdr:to>
      <xdr:col>73</xdr:col>
      <xdr:colOff>180975</xdr:colOff>
      <xdr:row>17</xdr:row>
      <xdr:rowOff>165100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41625"/>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98425</xdr:rowOff>
    </xdr:from>
    <xdr:to>
      <xdr:col>69</xdr:col>
      <xdr:colOff>92075</xdr:colOff>
      <xdr:row>17</xdr:row>
      <xdr:rowOff>3175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416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152400</xdr:rowOff>
    </xdr:from>
    <xdr:to>
      <xdr:col>82</xdr:col>
      <xdr:colOff>158750</xdr:colOff>
      <xdr:row>18</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124477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114300</xdr:rowOff>
    </xdr:from>
    <xdr:to>
      <xdr:col>78</xdr:col>
      <xdr:colOff>120650</xdr:colOff>
      <xdr:row>18</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29227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11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114300</xdr:rowOff>
    </xdr:from>
    <xdr:to>
      <xdr:col>74</xdr:col>
      <xdr:colOff>31750</xdr:colOff>
      <xdr:row>18</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47625</xdr:rowOff>
    </xdr:from>
    <xdr:to>
      <xdr:col>69</xdr:col>
      <xdr:colOff>142875</xdr:colOff>
      <xdr:row>16</xdr:row>
      <xdr:rowOff>149225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134002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123825</xdr:rowOff>
    </xdr:from>
    <xdr:to>
      <xdr:col>65</xdr:col>
      <xdr:colOff>53975</xdr:colOff>
      <xdr:row>17</xdr:row>
      <xdr:rowOff>53975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38752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年度においては、前年度に比べると</a:t>
          </a:r>
          <a:r>
            <a:rPr kumimoji="1" lang="en-US" altLang="ja-JP" sz="1100" b="0" i="0" baseline="0">
              <a:solidFill>
                <a:schemeClr val="dk1"/>
              </a:solidFill>
              <a:effectLst/>
              <a:latin typeface="+mn-lt"/>
              <a:ea typeface="+mn-ea"/>
              <a:cs typeface="+mn-cs"/>
            </a:rPr>
            <a:t>0.4</a:t>
          </a:r>
          <a:r>
            <a:rPr kumimoji="1" lang="ja-JP" altLang="en-US" sz="1100" b="0" i="0" baseline="0">
              <a:solidFill>
                <a:schemeClr val="dk1"/>
              </a:solidFill>
              <a:effectLst/>
              <a:latin typeface="+mn-lt"/>
              <a:ea typeface="+mn-ea"/>
              <a:cs typeface="+mn-cs"/>
            </a:rPr>
            <a:t>ポイント増加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たが</a:t>
          </a:r>
          <a:r>
            <a:rPr kumimoji="1" lang="ja-JP" altLang="ja-JP" sz="1100" b="0" i="0" baseline="0">
              <a:solidFill>
                <a:schemeClr val="dk1"/>
              </a:solidFill>
              <a:effectLst/>
              <a:latin typeface="+mn-lt"/>
              <a:ea typeface="+mn-ea"/>
              <a:cs typeface="+mn-cs"/>
            </a:rPr>
            <a:t>、類似団体平均より低くなっている。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a:t>
          </a:r>
          <a:r>
            <a:rPr kumimoji="1" lang="ja-JP" altLang="en-US" sz="1100" b="0" i="0" baseline="0">
              <a:solidFill>
                <a:schemeClr val="dk1"/>
              </a:solidFill>
              <a:effectLst/>
              <a:latin typeface="+mn-lt"/>
              <a:ea typeface="+mn-ea"/>
              <a:cs typeface="+mn-cs"/>
            </a:rPr>
            <a:t>高齢化に伴い老人福祉等に係る扶助費の増加が見込まれるため、</a:t>
          </a:r>
          <a:r>
            <a:rPr kumimoji="1" lang="ja-JP" altLang="ja-JP" sz="1100" b="0" i="0" baseline="0">
              <a:solidFill>
                <a:schemeClr val="dk1"/>
              </a:solidFill>
              <a:effectLst/>
              <a:latin typeface="+mn-lt"/>
              <a:ea typeface="+mn-ea"/>
              <a:cs typeface="+mn-cs"/>
            </a:rPr>
            <a:t>適正かつ公正な扶助費の支出により、水準の維持に努める。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97065</xdr:rowOff>
    </xdr:from>
    <xdr:to>
      <xdr:col>24</xdr:col>
      <xdr:colOff>25400</xdr:colOff>
      <xdr:row>55</xdr:row>
      <xdr:rowOff>140607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5268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97065</xdr:rowOff>
    </xdr:from>
    <xdr:to>
      <xdr:col>19</xdr:col>
      <xdr:colOff>187325</xdr:colOff>
      <xdr:row>55</xdr:row>
      <xdr:rowOff>118835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526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57</xdr:row>
      <xdr:rowOff>124278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548585"/>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57</xdr:row>
      <xdr:rowOff>124278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5703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106334</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73478</xdr:rowOff>
    </xdr:from>
    <xdr:to>
      <xdr:col>11</xdr:col>
      <xdr:colOff>60325</xdr:colOff>
      <xdr:row>58</xdr:row>
      <xdr:rowOff>3628</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その他としては、広域連合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への繰出金（</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適正維持</a:t>
          </a:r>
          <a:r>
            <a:rPr kumimoji="1" lang="ja-JP" altLang="ja-JP" sz="1100">
              <a:solidFill>
                <a:schemeClr val="dk1"/>
              </a:solidFill>
              <a:effectLst/>
              <a:latin typeface="+mn-lt"/>
              <a:ea typeface="+mn-ea"/>
              <a:cs typeface="+mn-cs"/>
            </a:rPr>
            <a:t>による影響が大きく、「その他」全体で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ポイント減少し、類似団体平均より低くなっている。</a:t>
          </a:r>
          <a:endParaRPr lang="ja-JP" altLang="ja-JP" sz="1400">
            <a:effectLst/>
          </a:endParaRPr>
        </a:p>
        <a:p>
          <a:r>
            <a:rPr kumimoji="1" lang="ja-JP" altLang="ja-JP" sz="1100">
              <a:solidFill>
                <a:schemeClr val="dk1"/>
              </a:solidFill>
              <a:effectLst/>
              <a:latin typeface="+mn-lt"/>
              <a:ea typeface="+mn-ea"/>
              <a:cs typeface="+mn-cs"/>
            </a:rPr>
            <a:t>　今後も他会計の収支状況の把握について注意を払い、赤字補てん的な繰出金の拠出が大きくならないよう努める。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137885</xdr:rowOff>
    </xdr:from>
    <xdr:to>
      <xdr:col>82</xdr:col>
      <xdr:colOff>107950</xdr:colOff>
      <xdr:row>54</xdr:row>
      <xdr:rowOff>148772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3961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148772</xdr:rowOff>
    </xdr:from>
    <xdr:to>
      <xdr:col>78</xdr:col>
      <xdr:colOff>69850</xdr:colOff>
      <xdr:row>55</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9407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151493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893800" y="94615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67128</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5812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87085</xdr:rowOff>
    </xdr:from>
    <xdr:to>
      <xdr:col>82</xdr:col>
      <xdr:colOff>158750</xdr:colOff>
      <xdr:row>55</xdr:row>
      <xdr:rowOff>17235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103612</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97972</xdr:rowOff>
    </xdr:from>
    <xdr:to>
      <xdr:col>78</xdr:col>
      <xdr:colOff>120650</xdr:colOff>
      <xdr:row>55</xdr:row>
      <xdr:rowOff>28122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38299</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行財政改革に基づき、町単独補助金を平成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％、それぞれ削減するとともに、平成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年度以降も同水準の維持に努めている。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5842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266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36</xdr:row>
      <xdr:rowOff>159004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326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159004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2671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113284</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地方債の借入額の抑制、低金利での借入の効果によ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償還額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傾向にあるが</a:t>
          </a:r>
          <a:r>
            <a:rPr kumimoji="1" lang="ja-JP" altLang="ja-JP" sz="1100">
              <a:solidFill>
                <a:schemeClr val="dk1"/>
              </a:solidFill>
              <a:effectLst/>
              <a:latin typeface="+mn-lt"/>
              <a:ea typeface="+mn-ea"/>
              <a:cs typeface="+mn-cs"/>
            </a:rPr>
            <a:t>、普通建設事業等においては、合併特例事業債や過疎対策事業債等の交付税算入率の高い起債への依存度が高いため、類似団体平均と比較して</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　今後は、新たな地方債の借入については基準財政需要額算入比率の大きいものに限定し、償還額内での借入により地方債残高を減少させ、実質公債費比率の同等水準での維持</a:t>
          </a:r>
          <a:r>
            <a:rPr kumimoji="1" lang="ja-JP" altLang="en-US" sz="1100">
              <a:solidFill>
                <a:schemeClr val="dk1"/>
              </a:solidFill>
              <a:effectLst/>
              <a:latin typeface="+mn-lt"/>
              <a:ea typeface="+mn-ea"/>
              <a:cs typeface="+mn-cs"/>
            </a:rPr>
            <a:t>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60706</xdr:rowOff>
    </xdr:from>
    <xdr:to>
      <xdr:col>24</xdr:col>
      <xdr:colOff>25400</xdr:colOff>
      <xdr:row>79</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6052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65278</xdr:rowOff>
    </xdr:from>
    <xdr:to>
      <xdr:col>19</xdr:col>
      <xdr:colOff>187325</xdr:colOff>
      <xdr:row>79</xdr:row>
      <xdr:rowOff>92711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6098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168148</xdr:rowOff>
    </xdr:from>
    <xdr:to>
      <xdr:col>15</xdr:col>
      <xdr:colOff>98425</xdr:colOff>
      <xdr:row>79</xdr:row>
      <xdr:rowOff>65278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412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168148</xdr:rowOff>
    </xdr:from>
    <xdr:to>
      <xdr:col>11</xdr:col>
      <xdr:colOff>9525</xdr:colOff>
      <xdr:row>79</xdr:row>
      <xdr:rowOff>60706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412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9906</xdr:rowOff>
    </xdr:from>
    <xdr:to>
      <xdr:col>24</xdr:col>
      <xdr:colOff>76200</xdr:colOff>
      <xdr:row>79</xdr:row>
      <xdr:rowOff>111506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153433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41911</xdr:rowOff>
    </xdr:from>
    <xdr:to>
      <xdr:col>20</xdr:col>
      <xdr:colOff>38100</xdr:colOff>
      <xdr:row>79</xdr:row>
      <xdr:rowOff>143511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128288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14478</xdr:rowOff>
    </xdr:from>
    <xdr:to>
      <xdr:col>15</xdr:col>
      <xdr:colOff>149225</xdr:colOff>
      <xdr:row>79</xdr:row>
      <xdr:rowOff>116078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100855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117348</xdr:rowOff>
    </xdr:from>
    <xdr:to>
      <xdr:col>11</xdr:col>
      <xdr:colOff>60325</xdr:colOff>
      <xdr:row>79</xdr:row>
      <xdr:rowOff>47498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32275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9906</xdr:rowOff>
    </xdr:from>
    <xdr:to>
      <xdr:col>6</xdr:col>
      <xdr:colOff>171450</xdr:colOff>
      <xdr:row>79</xdr:row>
      <xdr:rowOff>111506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96283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経常収支比率</a:t>
          </a:r>
          <a:r>
            <a:rPr kumimoji="1" lang="en-US" altLang="ja-JP" sz="1100">
              <a:solidFill>
                <a:schemeClr val="dk1"/>
              </a:solidFill>
              <a:effectLst/>
              <a:latin typeface="+mn-lt"/>
              <a:ea typeface="+mn-ea"/>
              <a:cs typeface="+mn-cs"/>
            </a:rPr>
            <a:t>93.0</a:t>
          </a:r>
          <a:r>
            <a:rPr kumimoji="1" lang="ja-JP" altLang="ja-JP" sz="1100">
              <a:solidFill>
                <a:schemeClr val="dk1"/>
              </a:solidFill>
              <a:effectLst/>
              <a:latin typeface="+mn-lt"/>
              <a:ea typeface="+mn-ea"/>
              <a:cs typeface="+mn-cs"/>
            </a:rPr>
            <a:t>％のうち公債費（</a:t>
          </a:r>
          <a:r>
            <a:rPr kumimoji="1" lang="en-US" altLang="ja-JP" sz="1100">
              <a:solidFill>
                <a:schemeClr val="dk1"/>
              </a:solidFill>
              <a:effectLst/>
              <a:latin typeface="+mn-lt"/>
              <a:ea typeface="+mn-ea"/>
              <a:cs typeface="+mn-cs"/>
            </a:rPr>
            <a:t>22.3</a:t>
          </a:r>
          <a:r>
            <a:rPr kumimoji="1" lang="ja-JP" altLang="ja-JP" sz="1100">
              <a:solidFill>
                <a:schemeClr val="dk1"/>
              </a:solidFill>
              <a:effectLst/>
              <a:latin typeface="+mn-lt"/>
              <a:ea typeface="+mn-ea"/>
              <a:cs typeface="+mn-cs"/>
            </a:rPr>
            <a:t>％）以外では、人件費（</a:t>
          </a:r>
          <a:r>
            <a:rPr kumimoji="1" lang="en-US" altLang="ja-JP" sz="1100">
              <a:solidFill>
                <a:schemeClr val="dk1"/>
              </a:solidFill>
              <a:effectLst/>
              <a:latin typeface="+mn-lt"/>
              <a:ea typeface="+mn-ea"/>
              <a:cs typeface="+mn-cs"/>
            </a:rPr>
            <a:t>29.3</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16.4</a:t>
          </a:r>
          <a:r>
            <a:rPr kumimoji="1" lang="ja-JP" altLang="ja-JP" sz="1100">
              <a:solidFill>
                <a:schemeClr val="dk1"/>
              </a:solidFill>
              <a:effectLst/>
              <a:latin typeface="+mn-lt"/>
              <a:ea typeface="+mn-ea"/>
              <a:cs typeface="+mn-cs"/>
            </a:rPr>
            <a:t>％）、維持補修費（</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％）、補助費等（</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％）、繰出金（</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％）などとなっている。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行財政改革大綱などに基づき、今後も経費節減に努める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76</xdr:row>
      <xdr:rowOff>44704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6974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110998</xdr:rowOff>
    </xdr:from>
    <xdr:to>
      <xdr:col>78</xdr:col>
      <xdr:colOff>69850</xdr:colOff>
      <xdr:row>75</xdr:row>
      <xdr:rowOff>156718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969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124714</xdr:rowOff>
    </xdr:from>
    <xdr:to>
      <xdr:col>73</xdr:col>
      <xdr:colOff>180975</xdr:colOff>
      <xdr:row>75</xdr:row>
      <xdr:rowOff>156718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834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124714</xdr:rowOff>
    </xdr:from>
    <xdr:to>
      <xdr:col>69</xdr:col>
      <xdr:colOff>92075</xdr:colOff>
      <xdr:row>75</xdr:row>
      <xdr:rowOff>152146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834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10431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60198</xdr:rowOff>
    </xdr:from>
    <xdr:to>
      <xdr:col>78</xdr:col>
      <xdr:colOff>120650</xdr:colOff>
      <xdr:row>75</xdr:row>
      <xdr:rowOff>161798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525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8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46245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73914</xdr:rowOff>
    </xdr:from>
    <xdr:to>
      <xdr:col>69</xdr:col>
      <xdr:colOff>142875</xdr:colOff>
      <xdr:row>76</xdr:row>
      <xdr:rowOff>4065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15917</xdr:rowOff>
    </xdr:from>
    <xdr:to>
      <xdr:col>29</xdr:col>
      <xdr:colOff>127000</xdr:colOff>
      <xdr:row>15</xdr:row>
      <xdr:rowOff>96787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635292"/>
          <a:ext cx="647700" cy="80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96787</xdr:rowOff>
    </xdr:from>
    <xdr:to>
      <xdr:col>26</xdr:col>
      <xdr:colOff>50800</xdr:colOff>
      <xdr:row>15</xdr:row>
      <xdr:rowOff>130203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16162"/>
          <a:ext cx="698500" cy="33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130203</xdr:rowOff>
    </xdr:from>
    <xdr:to>
      <xdr:col>22</xdr:col>
      <xdr:colOff>114300</xdr:colOff>
      <xdr:row>15</xdr:row>
      <xdr:rowOff>144715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49578"/>
          <a:ext cx="698500" cy="14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144715</xdr:rowOff>
    </xdr:from>
    <xdr:to>
      <xdr:col>18</xdr:col>
      <xdr:colOff>177800</xdr:colOff>
      <xdr:row>16</xdr:row>
      <xdr:rowOff>14422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764090"/>
          <a:ext cx="698500" cy="41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136567</xdr:rowOff>
    </xdr:from>
    <xdr:to>
      <xdr:col>29</xdr:col>
      <xdr:colOff>177800</xdr:colOff>
      <xdr:row>15</xdr:row>
      <xdr:rowOff>66717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584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153094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42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45987</xdr:rowOff>
    </xdr:from>
    <xdr:to>
      <xdr:col>26</xdr:col>
      <xdr:colOff>101600</xdr:colOff>
      <xdr:row>15</xdr:row>
      <xdr:rowOff>147587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65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157764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34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79403</xdr:rowOff>
    </xdr:from>
    <xdr:to>
      <xdr:col>22</xdr:col>
      <xdr:colOff>165100</xdr:colOff>
      <xdr:row>16</xdr:row>
      <xdr:rowOff>9553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69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19730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6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93915</xdr:rowOff>
    </xdr:from>
    <xdr:to>
      <xdr:col>19</xdr:col>
      <xdr:colOff>38100</xdr:colOff>
      <xdr:row>16</xdr:row>
      <xdr:rowOff>24065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13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34242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48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135072</xdr:rowOff>
    </xdr:from>
    <xdr:to>
      <xdr:col>15</xdr:col>
      <xdr:colOff>101600</xdr:colOff>
      <xdr:row>16</xdr:row>
      <xdr:rowOff>65222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754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75399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2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312528</xdr:rowOff>
    </xdr:from>
    <xdr:to>
      <xdr:col>29</xdr:col>
      <xdr:colOff>127000</xdr:colOff>
      <xdr:row>36</xdr:row>
      <xdr:rowOff>44114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22878"/>
          <a:ext cx="647700" cy="74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44114</xdr:rowOff>
    </xdr:from>
    <xdr:to>
      <xdr:col>26</xdr:col>
      <xdr:colOff>50800</xdr:colOff>
      <xdr:row>36</xdr:row>
      <xdr:rowOff>77318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97364"/>
          <a:ext cx="698500" cy="33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77318</xdr:rowOff>
    </xdr:from>
    <xdr:to>
      <xdr:col>22</xdr:col>
      <xdr:colOff>114300</xdr:colOff>
      <xdr:row>36</xdr:row>
      <xdr:rowOff>147460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30568"/>
          <a:ext cx="698500" cy="70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147460</xdr:rowOff>
    </xdr:from>
    <xdr:to>
      <xdr:col>18</xdr:col>
      <xdr:colOff>177800</xdr:colOff>
      <xdr:row>36</xdr:row>
      <xdr:rowOff>153403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00710"/>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261728</xdr:rowOff>
    </xdr:from>
    <xdr:to>
      <xdr:col>29</xdr:col>
      <xdr:colOff>177800</xdr:colOff>
      <xdr:row>36</xdr:row>
      <xdr:rowOff>20428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72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106805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1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336214</xdr:rowOff>
    </xdr:from>
    <xdr:to>
      <xdr:col>26</xdr:col>
      <xdr:colOff>101600</xdr:colOff>
      <xdr:row>36</xdr:row>
      <xdr:rowOff>94914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46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105091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15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26518</xdr:rowOff>
    </xdr:from>
    <xdr:to>
      <xdr:col>22</xdr:col>
      <xdr:colOff>165100</xdr:colOff>
      <xdr:row>36</xdr:row>
      <xdr:rowOff>128118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79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138295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96660</xdr:rowOff>
    </xdr:from>
    <xdr:to>
      <xdr:col>19</xdr:col>
      <xdr:colOff>38100</xdr:colOff>
      <xdr:row>37</xdr:row>
      <xdr:rowOff>26810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49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11587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3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102603</xdr:rowOff>
    </xdr:from>
    <xdr:to>
      <xdr:col>15</xdr:col>
      <xdr:colOff>101600</xdr:colOff>
      <xdr:row>37</xdr:row>
      <xdr:rowOff>32753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5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214380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24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13,759
13,308
256.55
11,880,425
11,224,776
630,726
6,354,671
10,936,483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150773</xdr:rowOff>
    </xdr:from>
    <xdr:to>
      <xdr:col>24</xdr:col>
      <xdr:colOff>63500</xdr:colOff>
      <xdr:row>35</xdr:row>
      <xdr:rowOff>44488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80073"/>
          <a:ext cx="838200" cy="6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44488</xdr:rowOff>
    </xdr:from>
    <xdr:to>
      <xdr:col>19</xdr:col>
      <xdr:colOff>177800</xdr:colOff>
      <xdr:row>35</xdr:row>
      <xdr:rowOff>50322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45238"/>
          <a:ext cx="889000" cy="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50322</xdr:rowOff>
    </xdr:from>
    <xdr:to>
      <xdr:col>15</xdr:col>
      <xdr:colOff>50800</xdr:colOff>
      <xdr:row>35</xdr:row>
      <xdr:rowOff>68999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51072"/>
          <a:ext cx="8890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68999</xdr:rowOff>
    </xdr:from>
    <xdr:to>
      <xdr:col>10</xdr:col>
      <xdr:colOff>114300</xdr:colOff>
      <xdr:row>35</xdr:row>
      <xdr:rowOff>101579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69749"/>
          <a:ext cx="889000" cy="3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99973</xdr:rowOff>
    </xdr:from>
    <xdr:to>
      <xdr:col>24</xdr:col>
      <xdr:colOff>114300</xdr:colOff>
      <xdr:row>35</xdr:row>
      <xdr:rowOff>30123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122850</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8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165138</xdr:rowOff>
    </xdr:from>
    <xdr:to>
      <xdr:col>20</xdr:col>
      <xdr:colOff>38100</xdr:colOff>
      <xdr:row>35</xdr:row>
      <xdr:rowOff>95288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111815</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6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170972</xdr:rowOff>
    </xdr:from>
    <xdr:to>
      <xdr:col>15</xdr:col>
      <xdr:colOff>101600</xdr:colOff>
      <xdr:row>35</xdr:row>
      <xdr:rowOff>101122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0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117649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7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18199</xdr:rowOff>
    </xdr:from>
    <xdr:to>
      <xdr:col>10</xdr:col>
      <xdr:colOff>165100</xdr:colOff>
      <xdr:row>35</xdr:row>
      <xdr:rowOff>119799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1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136326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9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50779</xdr:rowOff>
    </xdr:from>
    <xdr:to>
      <xdr:col>6</xdr:col>
      <xdr:colOff>38100</xdr:colOff>
      <xdr:row>35</xdr:row>
      <xdr:rowOff>152379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168906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2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24659</xdr:rowOff>
    </xdr:from>
    <xdr:to>
      <xdr:col>24</xdr:col>
      <xdr:colOff>63500</xdr:colOff>
      <xdr:row>57</xdr:row>
      <xdr:rowOff>54912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97309"/>
          <a:ext cx="838200" cy="3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54912</xdr:rowOff>
    </xdr:from>
    <xdr:to>
      <xdr:col>19</xdr:col>
      <xdr:colOff>177800</xdr:colOff>
      <xdr:row>57</xdr:row>
      <xdr:rowOff>76894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27562"/>
          <a:ext cx="889000" cy="2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76894</xdr:rowOff>
    </xdr:from>
    <xdr:to>
      <xdr:col>15</xdr:col>
      <xdr:colOff>50800</xdr:colOff>
      <xdr:row>57</xdr:row>
      <xdr:rowOff>97190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49544"/>
          <a:ext cx="889000" cy="2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95949</xdr:rowOff>
    </xdr:from>
    <xdr:to>
      <xdr:col>10</xdr:col>
      <xdr:colOff>114300</xdr:colOff>
      <xdr:row>57</xdr:row>
      <xdr:rowOff>97190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68599"/>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145309</xdr:rowOff>
    </xdr:from>
    <xdr:to>
      <xdr:col>24</xdr:col>
      <xdr:colOff>114300</xdr:colOff>
      <xdr:row>57</xdr:row>
      <xdr:rowOff>75459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4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168186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9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4112</xdr:rowOff>
    </xdr:from>
    <xdr:to>
      <xdr:col>20</xdr:col>
      <xdr:colOff>38100</xdr:colOff>
      <xdr:row>57</xdr:row>
      <xdr:rowOff>105712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7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122239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51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26094</xdr:rowOff>
    </xdr:from>
    <xdr:to>
      <xdr:col>15</xdr:col>
      <xdr:colOff>101600</xdr:colOff>
      <xdr:row>57</xdr:row>
      <xdr:rowOff>127694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144221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7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46390</xdr:rowOff>
    </xdr:from>
    <xdr:to>
      <xdr:col>10</xdr:col>
      <xdr:colOff>165100</xdr:colOff>
      <xdr:row>57</xdr:row>
      <xdr:rowOff>147990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1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164517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9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45149</xdr:rowOff>
    </xdr:from>
    <xdr:to>
      <xdr:col>6</xdr:col>
      <xdr:colOff>38100</xdr:colOff>
      <xdr:row>57</xdr:row>
      <xdr:rowOff>146749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1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163276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9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127081</xdr:rowOff>
    </xdr:from>
    <xdr:to>
      <xdr:col>24</xdr:col>
      <xdr:colOff>63500</xdr:colOff>
      <xdr:row>78</xdr:row>
      <xdr:rowOff>2837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28731"/>
          <a:ext cx="8382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124932</xdr:rowOff>
    </xdr:from>
    <xdr:to>
      <xdr:col>19</xdr:col>
      <xdr:colOff>177800</xdr:colOff>
      <xdr:row>77</xdr:row>
      <xdr:rowOff>127081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26582"/>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123217</xdr:rowOff>
    </xdr:from>
    <xdr:to>
      <xdr:col>15</xdr:col>
      <xdr:colOff>50800</xdr:colOff>
      <xdr:row>77</xdr:row>
      <xdr:rowOff>124932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2486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123217</xdr:rowOff>
    </xdr:from>
    <xdr:to>
      <xdr:col>10</xdr:col>
      <xdr:colOff>114300</xdr:colOff>
      <xdr:row>77</xdr:row>
      <xdr:rowOff>142625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24867"/>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123487</xdr:rowOff>
    </xdr:from>
    <xdr:to>
      <xdr:col>24</xdr:col>
      <xdr:colOff>114300</xdr:colOff>
      <xdr:row>78</xdr:row>
      <xdr:rowOff>53637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2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69361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76281</xdr:rowOff>
    </xdr:from>
    <xdr:to>
      <xdr:col>20</xdr:col>
      <xdr:colOff>38100</xdr:colOff>
      <xdr:row>78</xdr:row>
      <xdr:rowOff>6431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7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22958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74132</xdr:rowOff>
    </xdr:from>
    <xdr:to>
      <xdr:col>15</xdr:col>
      <xdr:colOff>101600</xdr:colOff>
      <xdr:row>78</xdr:row>
      <xdr:rowOff>4282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20809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5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72417</xdr:rowOff>
    </xdr:from>
    <xdr:to>
      <xdr:col>10</xdr:col>
      <xdr:colOff>165100</xdr:colOff>
      <xdr:row>78</xdr:row>
      <xdr:rowOff>2567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7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19094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04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91825</xdr:rowOff>
    </xdr:from>
    <xdr:to>
      <xdr:col>6</xdr:col>
      <xdr:colOff>38100</xdr:colOff>
      <xdr:row>78</xdr:row>
      <xdr:rowOff>21975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9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38502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6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77172</xdr:rowOff>
    </xdr:from>
    <xdr:to>
      <xdr:col>24</xdr:col>
      <xdr:colOff>63500</xdr:colOff>
      <xdr:row>95</xdr:row>
      <xdr:rowOff>139895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64922"/>
          <a:ext cx="838200" cy="6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77172</xdr:rowOff>
    </xdr:from>
    <xdr:to>
      <xdr:col>19</xdr:col>
      <xdr:colOff>177800</xdr:colOff>
      <xdr:row>96</xdr:row>
      <xdr:rowOff>10573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64922"/>
          <a:ext cx="889000" cy="1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23289</xdr:rowOff>
    </xdr:from>
    <xdr:to>
      <xdr:col>15</xdr:col>
      <xdr:colOff>50800</xdr:colOff>
      <xdr:row>96</xdr:row>
      <xdr:rowOff>10573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11039"/>
          <a:ext cx="889000" cy="15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23289</xdr:rowOff>
    </xdr:from>
    <xdr:to>
      <xdr:col>10</xdr:col>
      <xdr:colOff>114300</xdr:colOff>
      <xdr:row>96</xdr:row>
      <xdr:rowOff>128456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11039"/>
          <a:ext cx="889000" cy="27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89095</xdr:rowOff>
    </xdr:from>
    <xdr:to>
      <xdr:col>24</xdr:col>
      <xdr:colOff>114300</xdr:colOff>
      <xdr:row>96</xdr:row>
      <xdr:rowOff>19245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7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67522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5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26372</xdr:rowOff>
    </xdr:from>
    <xdr:to>
      <xdr:col>20</xdr:col>
      <xdr:colOff>38100</xdr:colOff>
      <xdr:row>95</xdr:row>
      <xdr:rowOff>127972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1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119099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131223</xdr:rowOff>
    </xdr:from>
    <xdr:to>
      <xdr:col>15</xdr:col>
      <xdr:colOff>101600</xdr:colOff>
      <xdr:row>96</xdr:row>
      <xdr:rowOff>61373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1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52500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1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143939</xdr:rowOff>
    </xdr:from>
    <xdr:to>
      <xdr:col>10</xdr:col>
      <xdr:colOff>165100</xdr:colOff>
      <xdr:row>95</xdr:row>
      <xdr:rowOff>74089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90616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03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77656</xdr:rowOff>
    </xdr:from>
    <xdr:to>
      <xdr:col>6</xdr:col>
      <xdr:colOff>38100</xdr:colOff>
      <xdr:row>97</xdr:row>
      <xdr:rowOff>7806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3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170383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2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29472</xdr:rowOff>
    </xdr:from>
    <xdr:to>
      <xdr:col>55</xdr:col>
      <xdr:colOff>0</xdr:colOff>
      <xdr:row>37</xdr:row>
      <xdr:rowOff>82191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73122"/>
          <a:ext cx="838200" cy="5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61228</xdr:rowOff>
    </xdr:from>
    <xdr:to>
      <xdr:col>50</xdr:col>
      <xdr:colOff>114300</xdr:colOff>
      <xdr:row>37</xdr:row>
      <xdr:rowOff>82191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04878"/>
          <a:ext cx="889000" cy="2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61228</xdr:rowOff>
    </xdr:from>
    <xdr:to>
      <xdr:col>45</xdr:col>
      <xdr:colOff>177800</xdr:colOff>
      <xdr:row>37</xdr:row>
      <xdr:rowOff>132101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04878"/>
          <a:ext cx="889000" cy="7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155591</xdr:rowOff>
    </xdr:from>
    <xdr:to>
      <xdr:col>41</xdr:col>
      <xdr:colOff>50800</xdr:colOff>
      <xdr:row>37</xdr:row>
      <xdr:rowOff>132101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56341"/>
          <a:ext cx="889000" cy="31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150122</xdr:rowOff>
    </xdr:from>
    <xdr:to>
      <xdr:col>55</xdr:col>
      <xdr:colOff>50800</xdr:colOff>
      <xdr:row>37</xdr:row>
      <xdr:rowOff>80272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128549</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0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31391</xdr:rowOff>
    </xdr:from>
    <xdr:to>
      <xdr:col>50</xdr:col>
      <xdr:colOff>165100</xdr:colOff>
      <xdr:row>37</xdr:row>
      <xdr:rowOff>132991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7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124118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46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10428</xdr:rowOff>
    </xdr:from>
    <xdr:to>
      <xdr:col>46</xdr:col>
      <xdr:colOff>38100</xdr:colOff>
      <xdr:row>37</xdr:row>
      <xdr:rowOff>112028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5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128555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12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81301</xdr:rowOff>
    </xdr:from>
    <xdr:to>
      <xdr:col>41</xdr:col>
      <xdr:colOff>101600</xdr:colOff>
      <xdr:row>38</xdr:row>
      <xdr:rowOff>11450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249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2577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104791</xdr:rowOff>
    </xdr:from>
    <xdr:to>
      <xdr:col>36</xdr:col>
      <xdr:colOff>165100</xdr:colOff>
      <xdr:row>36</xdr:row>
      <xdr:rowOff>34941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0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26068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19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79802</xdr:rowOff>
    </xdr:from>
    <xdr:to>
      <xdr:col>55</xdr:col>
      <xdr:colOff>0</xdr:colOff>
      <xdr:row>57</xdr:row>
      <xdr:rowOff>116453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52452"/>
          <a:ext cx="838200" cy="3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116453</xdr:rowOff>
    </xdr:from>
    <xdr:to>
      <xdr:col>50</xdr:col>
      <xdr:colOff>114300</xdr:colOff>
      <xdr:row>57</xdr:row>
      <xdr:rowOff>135983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89103"/>
          <a:ext cx="889000" cy="1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135983</xdr:rowOff>
    </xdr:from>
    <xdr:to>
      <xdr:col>45</xdr:col>
      <xdr:colOff>177800</xdr:colOff>
      <xdr:row>57</xdr:row>
      <xdr:rowOff>155261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08633"/>
          <a:ext cx="8890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58842</xdr:rowOff>
    </xdr:from>
    <xdr:to>
      <xdr:col>41</xdr:col>
      <xdr:colOff>50800</xdr:colOff>
      <xdr:row>57</xdr:row>
      <xdr:rowOff>155261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31492"/>
          <a:ext cx="889000" cy="9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29002</xdr:rowOff>
    </xdr:from>
    <xdr:to>
      <xdr:col>55</xdr:col>
      <xdr:colOff>50800</xdr:colOff>
      <xdr:row>57</xdr:row>
      <xdr:rowOff>130602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7429</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8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65653</xdr:rowOff>
    </xdr:from>
    <xdr:to>
      <xdr:col>50</xdr:col>
      <xdr:colOff>165100</xdr:colOff>
      <xdr:row>57</xdr:row>
      <xdr:rowOff>167253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3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158380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85183</xdr:rowOff>
    </xdr:from>
    <xdr:to>
      <xdr:col>46</xdr:col>
      <xdr:colOff>38100</xdr:colOff>
      <xdr:row>58</xdr:row>
      <xdr:rowOff>15333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5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6460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5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104461</xdr:rowOff>
    </xdr:from>
    <xdr:to>
      <xdr:col>41</xdr:col>
      <xdr:colOff>101600</xdr:colOff>
      <xdr:row>58</xdr:row>
      <xdr:rowOff>34611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7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25738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6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8042</xdr:rowOff>
    </xdr:from>
    <xdr:to>
      <xdr:col>36</xdr:col>
      <xdr:colOff>165100</xdr:colOff>
      <xdr:row>57</xdr:row>
      <xdr:rowOff>109642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8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100769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87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23726</xdr:rowOff>
    </xdr:from>
    <xdr:to>
      <xdr:col>55</xdr:col>
      <xdr:colOff>0</xdr:colOff>
      <xdr:row>76</xdr:row>
      <xdr:rowOff>161229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053926"/>
          <a:ext cx="838200" cy="13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107234</xdr:rowOff>
    </xdr:from>
    <xdr:to>
      <xdr:col>50</xdr:col>
      <xdr:colOff>114300</xdr:colOff>
      <xdr:row>76</xdr:row>
      <xdr:rowOff>161229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137434"/>
          <a:ext cx="889000" cy="5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107234</xdr:rowOff>
    </xdr:from>
    <xdr:to>
      <xdr:col>45</xdr:col>
      <xdr:colOff>177800</xdr:colOff>
      <xdr:row>77</xdr:row>
      <xdr:rowOff>19267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137434"/>
          <a:ext cx="889000" cy="8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115280</xdr:rowOff>
    </xdr:from>
    <xdr:to>
      <xdr:col>41</xdr:col>
      <xdr:colOff>50800</xdr:colOff>
      <xdr:row>77</xdr:row>
      <xdr:rowOff>19267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974030"/>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144376</xdr:rowOff>
    </xdr:from>
    <xdr:to>
      <xdr:col>55</xdr:col>
      <xdr:colOff>50800</xdr:colOff>
      <xdr:row>76</xdr:row>
      <xdr:rowOff>74526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00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167253</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85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110429</xdr:rowOff>
    </xdr:from>
    <xdr:to>
      <xdr:col>50</xdr:col>
      <xdr:colOff>165100</xdr:colOff>
      <xdr:row>77</xdr:row>
      <xdr:rowOff>40579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4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57105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1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56434</xdr:rowOff>
    </xdr:from>
    <xdr:to>
      <xdr:col>46</xdr:col>
      <xdr:colOff>38100</xdr:colOff>
      <xdr:row>76</xdr:row>
      <xdr:rowOff>158034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08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3110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86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139917</xdr:rowOff>
    </xdr:from>
    <xdr:to>
      <xdr:col>41</xdr:col>
      <xdr:colOff>101600</xdr:colOff>
      <xdr:row>77</xdr:row>
      <xdr:rowOff>70067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17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61194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6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64480</xdr:rowOff>
    </xdr:from>
    <xdr:to>
      <xdr:col>36</xdr:col>
      <xdr:colOff>165100</xdr:colOff>
      <xdr:row>75</xdr:row>
      <xdr:rowOff>166080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9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11157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69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50569</xdr:rowOff>
    </xdr:from>
    <xdr:to>
      <xdr:col>55</xdr:col>
      <xdr:colOff>0</xdr:colOff>
      <xdr:row>98</xdr:row>
      <xdr:rowOff>59491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52669"/>
          <a:ext cx="838200" cy="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50569</xdr:rowOff>
    </xdr:from>
    <xdr:to>
      <xdr:col>50</xdr:col>
      <xdr:colOff>114300</xdr:colOff>
      <xdr:row>98</xdr:row>
      <xdr:rowOff>85021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52669"/>
          <a:ext cx="889000" cy="3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65853</xdr:rowOff>
    </xdr:from>
    <xdr:to>
      <xdr:col>45</xdr:col>
      <xdr:colOff>177800</xdr:colOff>
      <xdr:row>98</xdr:row>
      <xdr:rowOff>85021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67953"/>
          <a:ext cx="889000" cy="1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65853</xdr:rowOff>
    </xdr:from>
    <xdr:to>
      <xdr:col>41</xdr:col>
      <xdr:colOff>50800</xdr:colOff>
      <xdr:row>98</xdr:row>
      <xdr:rowOff>66777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67953"/>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8691</xdr:rowOff>
    </xdr:from>
    <xdr:to>
      <xdr:col>55</xdr:col>
      <xdr:colOff>50800</xdr:colOff>
      <xdr:row>98</xdr:row>
      <xdr:rowOff>110291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1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95068</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2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171219</xdr:rowOff>
    </xdr:from>
    <xdr:to>
      <xdr:col>50</xdr:col>
      <xdr:colOff>165100</xdr:colOff>
      <xdr:row>98</xdr:row>
      <xdr:rowOff>101369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0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92496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34221</xdr:rowOff>
    </xdr:from>
    <xdr:to>
      <xdr:col>46</xdr:col>
      <xdr:colOff>38100</xdr:colOff>
      <xdr:row>98</xdr:row>
      <xdr:rowOff>135821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126948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2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15053</xdr:rowOff>
    </xdr:from>
    <xdr:to>
      <xdr:col>41</xdr:col>
      <xdr:colOff>101600</xdr:colOff>
      <xdr:row>98</xdr:row>
      <xdr:rowOff>116653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1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107780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0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15977</xdr:rowOff>
    </xdr:from>
    <xdr:to>
      <xdr:col>36</xdr:col>
      <xdr:colOff>165100</xdr:colOff>
      <xdr:row>98</xdr:row>
      <xdr:rowOff>117577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1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108704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99718</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14818"/>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48918</xdr:rowOff>
    </xdr:from>
    <xdr:to>
      <xdr:col>67</xdr:col>
      <xdr:colOff>101600</xdr:colOff>
      <xdr:row>38</xdr:row>
      <xdr:rowOff>150518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6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141645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5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2060</xdr:rowOff>
    </xdr:from>
    <xdr:to>
      <xdr:col>85</xdr:col>
      <xdr:colOff>127000</xdr:colOff>
      <xdr:row>76</xdr:row>
      <xdr:rowOff>18907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032260"/>
          <a:ext cx="838200" cy="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18907</xdr:rowOff>
    </xdr:from>
    <xdr:to>
      <xdr:col>81</xdr:col>
      <xdr:colOff>50800</xdr:colOff>
      <xdr:row>76</xdr:row>
      <xdr:rowOff>35390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049107"/>
          <a:ext cx="889000" cy="1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35390</xdr:rowOff>
    </xdr:from>
    <xdr:to>
      <xdr:col>76</xdr:col>
      <xdr:colOff>114300</xdr:colOff>
      <xdr:row>76</xdr:row>
      <xdr:rowOff>56462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065590"/>
          <a:ext cx="889000" cy="2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56462</xdr:rowOff>
    </xdr:from>
    <xdr:to>
      <xdr:col>71</xdr:col>
      <xdr:colOff>177800</xdr:colOff>
      <xdr:row>76</xdr:row>
      <xdr:rowOff>68903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086662"/>
          <a:ext cx="889000" cy="1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122710</xdr:rowOff>
    </xdr:from>
    <xdr:to>
      <xdr:col>85</xdr:col>
      <xdr:colOff>177800</xdr:colOff>
      <xdr:row>76</xdr:row>
      <xdr:rowOff>52859</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9814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145587</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83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139557</xdr:rowOff>
    </xdr:from>
    <xdr:to>
      <xdr:col>81</xdr:col>
      <xdr:colOff>101600</xdr:colOff>
      <xdr:row>76</xdr:row>
      <xdr:rowOff>69707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99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86234</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77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156040</xdr:rowOff>
    </xdr:from>
    <xdr:to>
      <xdr:col>76</xdr:col>
      <xdr:colOff>165100</xdr:colOff>
      <xdr:row>76</xdr:row>
      <xdr:rowOff>86190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1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102717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9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5662</xdr:rowOff>
    </xdr:from>
    <xdr:to>
      <xdr:col>72</xdr:col>
      <xdr:colOff>38100</xdr:colOff>
      <xdr:row>76</xdr:row>
      <xdr:rowOff>107262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3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123789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1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18103</xdr:rowOff>
    </xdr:from>
    <xdr:to>
      <xdr:col>67</xdr:col>
      <xdr:colOff>101600</xdr:colOff>
      <xdr:row>76</xdr:row>
      <xdr:rowOff>119703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136230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2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72827</xdr:rowOff>
    </xdr:from>
    <xdr:to>
      <xdr:col>85</xdr:col>
      <xdr:colOff>127000</xdr:colOff>
      <xdr:row>98</xdr:row>
      <xdr:rowOff>88196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74927"/>
          <a:ext cx="838200" cy="1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84341</xdr:rowOff>
    </xdr:from>
    <xdr:to>
      <xdr:col>81</xdr:col>
      <xdr:colOff>50800</xdr:colOff>
      <xdr:row>98</xdr:row>
      <xdr:rowOff>88196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86441"/>
          <a:ext cx="889000" cy="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80221</xdr:rowOff>
    </xdr:from>
    <xdr:to>
      <xdr:col>76</xdr:col>
      <xdr:colOff>114300</xdr:colOff>
      <xdr:row>98</xdr:row>
      <xdr:rowOff>84341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82321"/>
          <a:ext cx="889000" cy="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73757</xdr:rowOff>
    </xdr:from>
    <xdr:to>
      <xdr:col>71</xdr:col>
      <xdr:colOff>177800</xdr:colOff>
      <xdr:row>98</xdr:row>
      <xdr:rowOff>80221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75857"/>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22027</xdr:rowOff>
    </xdr:from>
    <xdr:to>
      <xdr:col>85</xdr:col>
      <xdr:colOff>177800</xdr:colOff>
      <xdr:row>98</xdr:row>
      <xdr:rowOff>123627</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454</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0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37396</xdr:rowOff>
    </xdr:from>
    <xdr:to>
      <xdr:col>81</xdr:col>
      <xdr:colOff>101600</xdr:colOff>
      <xdr:row>98</xdr:row>
      <xdr:rowOff>138996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130123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3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33541</xdr:rowOff>
    </xdr:from>
    <xdr:to>
      <xdr:col>76</xdr:col>
      <xdr:colOff>165100</xdr:colOff>
      <xdr:row>98</xdr:row>
      <xdr:rowOff>135141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126268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2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29421</xdr:rowOff>
    </xdr:from>
    <xdr:to>
      <xdr:col>72</xdr:col>
      <xdr:colOff>38100</xdr:colOff>
      <xdr:row>98</xdr:row>
      <xdr:rowOff>131021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122148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2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22957</xdr:rowOff>
    </xdr:from>
    <xdr:to>
      <xdr:col>67</xdr:col>
      <xdr:colOff>101600</xdr:colOff>
      <xdr:row>98</xdr:row>
      <xdr:rowOff>124557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2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141084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0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32830</xdr:rowOff>
    </xdr:from>
    <xdr:to>
      <xdr:col>116</xdr:col>
      <xdr:colOff>63500</xdr:colOff>
      <xdr:row>59</xdr:row>
      <xdr:rowOff>36030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48380"/>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34049</xdr:rowOff>
    </xdr:from>
    <xdr:to>
      <xdr:col>111</xdr:col>
      <xdr:colOff>177800</xdr:colOff>
      <xdr:row>59</xdr:row>
      <xdr:rowOff>36030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49599"/>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32410</xdr:rowOff>
    </xdr:from>
    <xdr:to>
      <xdr:col>107</xdr:col>
      <xdr:colOff>50800</xdr:colOff>
      <xdr:row>59</xdr:row>
      <xdr:rowOff>34049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47960"/>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31267</xdr:rowOff>
    </xdr:from>
    <xdr:to>
      <xdr:col>102</xdr:col>
      <xdr:colOff>114300</xdr:colOff>
      <xdr:row>59</xdr:row>
      <xdr:rowOff>32410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4681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153480</xdr:rowOff>
    </xdr:from>
    <xdr:to>
      <xdr:col>116</xdr:col>
      <xdr:colOff>114300</xdr:colOff>
      <xdr:row>59</xdr:row>
      <xdr:rowOff>83630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68407</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12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156680</xdr:rowOff>
    </xdr:from>
    <xdr:to>
      <xdr:col>112</xdr:col>
      <xdr:colOff>38100</xdr:colOff>
      <xdr:row>59</xdr:row>
      <xdr:rowOff>86830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77957</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9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154699</xdr:rowOff>
    </xdr:from>
    <xdr:to>
      <xdr:col>107</xdr:col>
      <xdr:colOff>101600</xdr:colOff>
      <xdr:row>59</xdr:row>
      <xdr:rowOff>84849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75976</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91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153060</xdr:rowOff>
    </xdr:from>
    <xdr:to>
      <xdr:col>102</xdr:col>
      <xdr:colOff>165100</xdr:colOff>
      <xdr:row>59</xdr:row>
      <xdr:rowOff>83210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74337</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8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151917</xdr:rowOff>
    </xdr:from>
    <xdr:to>
      <xdr:col>98</xdr:col>
      <xdr:colOff>38100</xdr:colOff>
      <xdr:row>59</xdr:row>
      <xdr:rowOff>82067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73194</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88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161189</xdr:rowOff>
    </xdr:from>
    <xdr:to>
      <xdr:col>116</xdr:col>
      <xdr:colOff>63500</xdr:colOff>
      <xdr:row>71</xdr:row>
      <xdr:rowOff>79731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162689"/>
          <a:ext cx="838200" cy="8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79731</xdr:rowOff>
    </xdr:from>
    <xdr:to>
      <xdr:col>111</xdr:col>
      <xdr:colOff>177800</xdr:colOff>
      <xdr:row>71</xdr:row>
      <xdr:rowOff>139453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252681"/>
          <a:ext cx="889000" cy="5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139453</xdr:rowOff>
    </xdr:from>
    <xdr:to>
      <xdr:col>107</xdr:col>
      <xdr:colOff>50800</xdr:colOff>
      <xdr:row>71</xdr:row>
      <xdr:rowOff>160560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312403"/>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160560</xdr:rowOff>
    </xdr:from>
    <xdr:to>
      <xdr:col>102</xdr:col>
      <xdr:colOff>114300</xdr:colOff>
      <xdr:row>72</xdr:row>
      <xdr:rowOff>19627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333510"/>
          <a:ext cx="889000" cy="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110389</xdr:rowOff>
    </xdr:from>
    <xdr:to>
      <xdr:col>116</xdr:col>
      <xdr:colOff>114300</xdr:colOff>
      <xdr:row>71</xdr:row>
      <xdr:rowOff>40539</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1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25316</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0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28931</xdr:rowOff>
    </xdr:from>
    <xdr:to>
      <xdr:col>112</xdr:col>
      <xdr:colOff>38100</xdr:colOff>
      <xdr:row>71</xdr:row>
      <xdr:rowOff>130531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20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147058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197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88653</xdr:rowOff>
    </xdr:from>
    <xdr:to>
      <xdr:col>107</xdr:col>
      <xdr:colOff>101600</xdr:colOff>
      <xdr:row>72</xdr:row>
      <xdr:rowOff>18803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26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35330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03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109760</xdr:rowOff>
    </xdr:from>
    <xdr:to>
      <xdr:col>102</xdr:col>
      <xdr:colOff>165100</xdr:colOff>
      <xdr:row>72</xdr:row>
      <xdr:rowOff>39910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28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56437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0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140277</xdr:rowOff>
    </xdr:from>
    <xdr:to>
      <xdr:col>98</xdr:col>
      <xdr:colOff>38100</xdr:colOff>
      <xdr:row>72</xdr:row>
      <xdr:rowOff>70427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31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86954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08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年度の歳出決算総額は、住民一人当たり</a:t>
          </a:r>
          <a:r>
            <a:rPr kumimoji="1" lang="en-US" altLang="ja-JP" sz="1100">
              <a:solidFill>
                <a:schemeClr val="dk1"/>
              </a:solidFill>
              <a:effectLst/>
              <a:latin typeface="+mn-lt"/>
              <a:ea typeface="+mn-ea"/>
              <a:cs typeface="+mn-cs"/>
            </a:rPr>
            <a:t>815</a:t>
          </a:r>
          <a:r>
            <a:rPr kumimoji="1" lang="ja-JP" altLang="ja-JP" sz="1100">
              <a:solidFill>
                <a:schemeClr val="dk1"/>
              </a:solidFill>
              <a:effectLst/>
              <a:latin typeface="+mn-lt"/>
              <a:ea typeface="+mn-ea"/>
              <a:cs typeface="+mn-cs"/>
            </a:rPr>
            <a:t>千円となっている。</a:t>
          </a:r>
          <a:endParaRPr lang="ja-JP" altLang="ja-JP" sz="1400">
            <a:effectLst/>
          </a:endParaRPr>
        </a:p>
        <a:p>
          <a:r>
            <a:rPr kumimoji="1" lang="ja-JP" altLang="ja-JP" sz="1100">
              <a:solidFill>
                <a:schemeClr val="dk1"/>
              </a:solidFill>
              <a:effectLst/>
              <a:latin typeface="+mn-lt"/>
              <a:ea typeface="+mn-ea"/>
              <a:cs typeface="+mn-cs"/>
            </a:rPr>
            <a:t>　前年度から大きな増減があるものについては、人件費において職員人件費、会計年度任用職員報酬ともに増加し、全体として増加傾向にあり、類似団体平均を上回っている。また、普通建設事業費（うち新規整備）が、汐ノ津呂排水機場整備事業などにより増加しており、類似団体平均を上回っている。</a:t>
          </a:r>
          <a:endParaRPr lang="ja-JP" altLang="ja-JP" sz="1400">
            <a:effectLst/>
          </a:endParaRPr>
        </a:p>
        <a:p>
          <a:r>
            <a:rPr kumimoji="1" lang="ja-JP" altLang="ja-JP" sz="1100">
              <a:solidFill>
                <a:schemeClr val="dk1"/>
              </a:solidFill>
              <a:effectLst/>
              <a:latin typeface="+mn-lt"/>
              <a:ea typeface="+mn-ea"/>
              <a:cs typeface="+mn-cs"/>
            </a:rPr>
            <a:t>　他の類似団体と差が大きい公債費については、臨時財政対策債、過疎対策事業債や合併特例債など基準財政需要額算入比率の高いもの</a:t>
          </a:r>
          <a:r>
            <a:rPr kumimoji="1" lang="ja-JP" altLang="en-US" sz="1100">
              <a:solidFill>
                <a:schemeClr val="dk1"/>
              </a:solidFill>
              <a:effectLst/>
              <a:latin typeface="+mn-lt"/>
              <a:ea typeface="+mn-ea"/>
              <a:cs typeface="+mn-cs"/>
            </a:rPr>
            <a:t>だけでなく、令和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年度から広域ごみ処理施設の建設に係る事業費に対し、</a:t>
          </a:r>
          <a:r>
            <a:rPr kumimoji="1" lang="ja-JP" altLang="ja-JP" sz="1100">
              <a:solidFill>
                <a:schemeClr val="dk1"/>
              </a:solidFill>
              <a:effectLst/>
              <a:latin typeface="+mn-lt"/>
              <a:ea typeface="+mn-ea"/>
              <a:cs typeface="+mn-cs"/>
            </a:rPr>
            <a:t>基準財政需要額算入比率</a:t>
          </a:r>
          <a:r>
            <a:rPr kumimoji="1" lang="ja-JP" altLang="en-US" sz="1100">
              <a:solidFill>
                <a:schemeClr val="dk1"/>
              </a:solidFill>
              <a:effectLst/>
              <a:latin typeface="+mn-lt"/>
              <a:ea typeface="+mn-ea"/>
              <a:cs typeface="+mn-cs"/>
            </a:rPr>
            <a:t>が決して高くない、一般廃棄物処理事業債を活用していることもあり、</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類似団体平均よりも高くなっている。</a:t>
          </a:r>
          <a:endParaRPr lang="ja-JP" altLang="ja-JP" sz="1400">
            <a:effectLst/>
          </a:endParaRPr>
        </a:p>
        <a:p>
          <a:r>
            <a:rPr kumimoji="1" lang="ja-JP" altLang="ja-JP" sz="1100">
              <a:solidFill>
                <a:schemeClr val="dk1"/>
              </a:solidFill>
              <a:effectLst/>
              <a:latin typeface="+mn-lt"/>
              <a:ea typeface="+mn-ea"/>
              <a:cs typeface="+mn-cs"/>
            </a:rPr>
            <a:t>　公債費及び普通建設事業費については、公共施設等管理計画に基づく行政運営により、効率的で過剰にならないような歳出に努める。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13,759
13,308
256.55
11,880,425
11,224,776
630,726
6,354,671
10,936,483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47308</xdr:rowOff>
    </xdr:from>
    <xdr:to>
      <xdr:col>24</xdr:col>
      <xdr:colOff>63500</xdr:colOff>
      <xdr:row>36</xdr:row>
      <xdr:rowOff>99504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9508"/>
          <a:ext cx="838200" cy="5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99504</xdr:rowOff>
    </xdr:from>
    <xdr:to>
      <xdr:col>19</xdr:col>
      <xdr:colOff>177800</xdr:colOff>
      <xdr:row>36</xdr:row>
      <xdr:rowOff>155702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1704"/>
          <a:ext cx="88900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100647</xdr:rowOff>
    </xdr:from>
    <xdr:to>
      <xdr:col>15</xdr:col>
      <xdr:colOff>50800</xdr:colOff>
      <xdr:row>36</xdr:row>
      <xdr:rowOff>155702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2847"/>
          <a:ext cx="8890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100647</xdr:rowOff>
    </xdr:from>
    <xdr:to>
      <xdr:col>10</xdr:col>
      <xdr:colOff>114300</xdr:colOff>
      <xdr:row>36</xdr:row>
      <xdr:rowOff>104077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72847"/>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167958</xdr:rowOff>
    </xdr:from>
    <xdr:to>
      <xdr:col>24</xdr:col>
      <xdr:colOff>114300</xdr:colOff>
      <xdr:row>36</xdr:row>
      <xdr:rowOff>98108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146385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48704</xdr:rowOff>
    </xdr:from>
    <xdr:to>
      <xdr:col>20</xdr:col>
      <xdr:colOff>38100</xdr:colOff>
      <xdr:row>36</xdr:row>
      <xdr:rowOff>150304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141431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104902</xdr:rowOff>
    </xdr:from>
    <xdr:to>
      <xdr:col>15</xdr:col>
      <xdr:colOff>101600</xdr:colOff>
      <xdr:row>37</xdr:row>
      <xdr:rowOff>35052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26179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49847</xdr:rowOff>
    </xdr:from>
    <xdr:to>
      <xdr:col>10</xdr:col>
      <xdr:colOff>165100</xdr:colOff>
      <xdr:row>36</xdr:row>
      <xdr:rowOff>151447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142574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53277</xdr:rowOff>
    </xdr:from>
    <xdr:to>
      <xdr:col>6</xdr:col>
      <xdr:colOff>38100</xdr:colOff>
      <xdr:row>36</xdr:row>
      <xdr:rowOff>154877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146004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121217</xdr:rowOff>
    </xdr:from>
    <xdr:to>
      <xdr:col>24</xdr:col>
      <xdr:colOff>63500</xdr:colOff>
      <xdr:row>57</xdr:row>
      <xdr:rowOff>162476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93867"/>
          <a:ext cx="838200" cy="4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155784</xdr:rowOff>
    </xdr:from>
    <xdr:to>
      <xdr:col>19</xdr:col>
      <xdr:colOff>177800</xdr:colOff>
      <xdr:row>57</xdr:row>
      <xdr:rowOff>162476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28434"/>
          <a:ext cx="889000" cy="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155784</xdr:rowOff>
    </xdr:from>
    <xdr:to>
      <xdr:col>15</xdr:col>
      <xdr:colOff>50800</xdr:colOff>
      <xdr:row>58</xdr:row>
      <xdr:rowOff>189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28434"/>
          <a:ext cx="889000" cy="1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154022</xdr:rowOff>
    </xdr:from>
    <xdr:to>
      <xdr:col>10</xdr:col>
      <xdr:colOff>114300</xdr:colOff>
      <xdr:row>58</xdr:row>
      <xdr:rowOff>189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55222"/>
          <a:ext cx="889000" cy="18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70417</xdr:rowOff>
    </xdr:from>
    <xdr:to>
      <xdr:col>24</xdr:col>
      <xdr:colOff>114300</xdr:colOff>
      <xdr:row>58</xdr:row>
      <xdr:rowOff>567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48844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111676</xdr:rowOff>
    </xdr:from>
    <xdr:to>
      <xdr:col>20</xdr:col>
      <xdr:colOff>38100</xdr:colOff>
      <xdr:row>58</xdr:row>
      <xdr:rowOff>41826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32953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7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104984</xdr:rowOff>
    </xdr:from>
    <xdr:to>
      <xdr:col>15</xdr:col>
      <xdr:colOff>101600</xdr:colOff>
      <xdr:row>58</xdr:row>
      <xdr:rowOff>35134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26261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7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120839</xdr:rowOff>
    </xdr:from>
    <xdr:to>
      <xdr:col>10</xdr:col>
      <xdr:colOff>165100</xdr:colOff>
      <xdr:row>58</xdr:row>
      <xdr:rowOff>50989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42116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8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103222</xdr:rowOff>
    </xdr:from>
    <xdr:to>
      <xdr:col>6</xdr:col>
      <xdr:colOff>38100</xdr:colOff>
      <xdr:row>57</xdr:row>
      <xdr:rowOff>33372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0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24499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97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10289</xdr:rowOff>
    </xdr:from>
    <xdr:to>
      <xdr:col>24</xdr:col>
      <xdr:colOff>63500</xdr:colOff>
      <xdr:row>76</xdr:row>
      <xdr:rowOff>92585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0489"/>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92585</xdr:rowOff>
    </xdr:from>
    <xdr:to>
      <xdr:col>19</xdr:col>
      <xdr:colOff>177800</xdr:colOff>
      <xdr:row>77</xdr:row>
      <xdr:rowOff>100008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22785"/>
          <a:ext cx="889000" cy="17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18786</xdr:rowOff>
    </xdr:from>
    <xdr:to>
      <xdr:col>15</xdr:col>
      <xdr:colOff>50800</xdr:colOff>
      <xdr:row>77</xdr:row>
      <xdr:rowOff>100008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20436"/>
          <a:ext cx="889000" cy="8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18786</xdr:rowOff>
    </xdr:from>
    <xdr:to>
      <xdr:col>10</xdr:col>
      <xdr:colOff>114300</xdr:colOff>
      <xdr:row>78</xdr:row>
      <xdr:rowOff>66571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0436"/>
          <a:ext cx="889000" cy="2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130939</xdr:rowOff>
    </xdr:from>
    <xdr:to>
      <xdr:col>24</xdr:col>
      <xdr:colOff>114300</xdr:colOff>
      <xdr:row>76</xdr:row>
      <xdr:rowOff>61089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8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153816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4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41785</xdr:rowOff>
    </xdr:from>
    <xdr:to>
      <xdr:col>20</xdr:col>
      <xdr:colOff>38100</xdr:colOff>
      <xdr:row>76</xdr:row>
      <xdr:rowOff>143385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7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159913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4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49208</xdr:rowOff>
    </xdr:from>
    <xdr:to>
      <xdr:col>15</xdr:col>
      <xdr:colOff>101600</xdr:colOff>
      <xdr:row>77</xdr:row>
      <xdr:rowOff>150808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5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167335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2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139436</xdr:rowOff>
    </xdr:from>
    <xdr:to>
      <xdr:col>10</xdr:col>
      <xdr:colOff>165100</xdr:colOff>
      <xdr:row>77</xdr:row>
      <xdr:rowOff>69586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86113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4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15771</xdr:rowOff>
    </xdr:from>
    <xdr:to>
      <xdr:col>6</xdr:col>
      <xdr:colOff>38100</xdr:colOff>
      <xdr:row>78</xdr:row>
      <xdr:rowOff>117371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133898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6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114339</xdr:rowOff>
    </xdr:from>
    <xdr:to>
      <xdr:col>24</xdr:col>
      <xdr:colOff>63500</xdr:colOff>
      <xdr:row>96</xdr:row>
      <xdr:rowOff>123836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73539"/>
          <a:ext cx="838200" cy="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114325</xdr:rowOff>
    </xdr:from>
    <xdr:to>
      <xdr:col>19</xdr:col>
      <xdr:colOff>177800</xdr:colOff>
      <xdr:row>96</xdr:row>
      <xdr:rowOff>123836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73525"/>
          <a:ext cx="889000" cy="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94926</xdr:rowOff>
    </xdr:from>
    <xdr:to>
      <xdr:col>15</xdr:col>
      <xdr:colOff>50800</xdr:colOff>
      <xdr:row>96</xdr:row>
      <xdr:rowOff>114325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554126"/>
          <a:ext cx="8890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94926</xdr:rowOff>
    </xdr:from>
    <xdr:to>
      <xdr:col>10</xdr:col>
      <xdr:colOff>114300</xdr:colOff>
      <xdr:row>96</xdr:row>
      <xdr:rowOff>149754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54126"/>
          <a:ext cx="889000" cy="5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63539</xdr:rowOff>
    </xdr:from>
    <xdr:to>
      <xdr:col>24</xdr:col>
      <xdr:colOff>114300</xdr:colOff>
      <xdr:row>96</xdr:row>
      <xdr:rowOff>165139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2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86416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73036</xdr:rowOff>
    </xdr:from>
    <xdr:to>
      <xdr:col>20</xdr:col>
      <xdr:colOff>38100</xdr:colOff>
      <xdr:row>97</xdr:row>
      <xdr:rowOff>3186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3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19713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0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63525</xdr:rowOff>
    </xdr:from>
    <xdr:to>
      <xdr:col>15</xdr:col>
      <xdr:colOff>101600</xdr:colOff>
      <xdr:row>96</xdr:row>
      <xdr:rowOff>165125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10202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9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44126</xdr:rowOff>
    </xdr:from>
    <xdr:to>
      <xdr:col>10</xdr:col>
      <xdr:colOff>165100</xdr:colOff>
      <xdr:row>96</xdr:row>
      <xdr:rowOff>145726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162253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98954</xdr:rowOff>
    </xdr:from>
    <xdr:to>
      <xdr:col>6</xdr:col>
      <xdr:colOff>38100</xdr:colOff>
      <xdr:row>97</xdr:row>
      <xdr:rowOff>29104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45631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3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1219</xdr:rowOff>
    </xdr:from>
    <xdr:to>
      <xdr:col>55</xdr:col>
      <xdr:colOff>0</xdr:colOff>
      <xdr:row>56</xdr:row>
      <xdr:rowOff>22504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02419"/>
          <a:ext cx="838200" cy="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1219</xdr:rowOff>
    </xdr:from>
    <xdr:to>
      <xdr:col>50</xdr:col>
      <xdr:colOff>114300</xdr:colOff>
      <xdr:row>56</xdr:row>
      <xdr:rowOff>43218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02419"/>
          <a:ext cx="889000" cy="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43218</xdr:rowOff>
    </xdr:from>
    <xdr:to>
      <xdr:col>45</xdr:col>
      <xdr:colOff>177800</xdr:colOff>
      <xdr:row>56</xdr:row>
      <xdr:rowOff>43370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64441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92215</xdr:rowOff>
    </xdr:from>
    <xdr:to>
      <xdr:col>41</xdr:col>
      <xdr:colOff>50800</xdr:colOff>
      <xdr:row>56</xdr:row>
      <xdr:rowOff>43370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521965"/>
          <a:ext cx="889000" cy="12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143154</xdr:rowOff>
    </xdr:from>
    <xdr:to>
      <xdr:col>55</xdr:col>
      <xdr:colOff>50800</xdr:colOff>
      <xdr:row>56</xdr:row>
      <xdr:rowOff>73304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7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166031</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2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121869</xdr:rowOff>
    </xdr:from>
    <xdr:to>
      <xdr:col>50</xdr:col>
      <xdr:colOff>165100</xdr:colOff>
      <xdr:row>56</xdr:row>
      <xdr:rowOff>52019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68546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32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163868</xdr:rowOff>
    </xdr:from>
    <xdr:to>
      <xdr:col>46</xdr:col>
      <xdr:colOff>38100</xdr:colOff>
      <xdr:row>56</xdr:row>
      <xdr:rowOff>94018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9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110545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3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164020</xdr:rowOff>
    </xdr:from>
    <xdr:to>
      <xdr:col>41</xdr:col>
      <xdr:colOff>101600</xdr:colOff>
      <xdr:row>56</xdr:row>
      <xdr:rowOff>94170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9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110697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36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41415</xdr:rowOff>
    </xdr:from>
    <xdr:to>
      <xdr:col>36</xdr:col>
      <xdr:colOff>165100</xdr:colOff>
      <xdr:row>55</xdr:row>
      <xdr:rowOff>143015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7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159542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24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110314</xdr:rowOff>
    </xdr:from>
    <xdr:to>
      <xdr:col>55</xdr:col>
      <xdr:colOff>0</xdr:colOff>
      <xdr:row>78</xdr:row>
      <xdr:rowOff>115720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83414"/>
          <a:ext cx="838200" cy="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47689</xdr:rowOff>
    </xdr:from>
    <xdr:to>
      <xdr:col>50</xdr:col>
      <xdr:colOff>114300</xdr:colOff>
      <xdr:row>78</xdr:row>
      <xdr:rowOff>115720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20789"/>
          <a:ext cx="889000" cy="6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47689</xdr:rowOff>
    </xdr:from>
    <xdr:to>
      <xdr:col>45</xdr:col>
      <xdr:colOff>177800</xdr:colOff>
      <xdr:row>78</xdr:row>
      <xdr:rowOff>112968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20789"/>
          <a:ext cx="889000" cy="6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83852</xdr:rowOff>
    </xdr:from>
    <xdr:to>
      <xdr:col>41</xdr:col>
      <xdr:colOff>50800</xdr:colOff>
      <xdr:row>78</xdr:row>
      <xdr:rowOff>112968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56952"/>
          <a:ext cx="889000" cy="2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59514</xdr:rowOff>
    </xdr:from>
    <xdr:to>
      <xdr:col>55</xdr:col>
      <xdr:colOff>50800</xdr:colOff>
      <xdr:row>78</xdr:row>
      <xdr:rowOff>161114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3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18891</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2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64920</xdr:rowOff>
    </xdr:from>
    <xdr:to>
      <xdr:col>50</xdr:col>
      <xdr:colOff>165100</xdr:colOff>
      <xdr:row>78</xdr:row>
      <xdr:rowOff>166520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1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168339</xdr:rowOff>
    </xdr:from>
    <xdr:to>
      <xdr:col>46</xdr:col>
      <xdr:colOff>38100</xdr:colOff>
      <xdr:row>78</xdr:row>
      <xdr:rowOff>98489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115016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4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62168</xdr:rowOff>
    </xdr:from>
    <xdr:to>
      <xdr:col>41</xdr:col>
      <xdr:colOff>101600</xdr:colOff>
      <xdr:row>78</xdr:row>
      <xdr:rowOff>163768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8845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2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33052</xdr:rowOff>
    </xdr:from>
    <xdr:to>
      <xdr:col>36</xdr:col>
      <xdr:colOff>165100</xdr:colOff>
      <xdr:row>78</xdr:row>
      <xdr:rowOff>134652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151179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8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113202</xdr:rowOff>
    </xdr:from>
    <xdr:to>
      <xdr:col>55</xdr:col>
      <xdr:colOff>0</xdr:colOff>
      <xdr:row>98</xdr:row>
      <xdr:rowOff>133733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15302"/>
          <a:ext cx="838200" cy="2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133733</xdr:rowOff>
    </xdr:from>
    <xdr:to>
      <xdr:col>50</xdr:col>
      <xdr:colOff>114300</xdr:colOff>
      <xdr:row>98</xdr:row>
      <xdr:rowOff>157821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35833"/>
          <a:ext cx="889000" cy="2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157821</xdr:rowOff>
    </xdr:from>
    <xdr:to>
      <xdr:col>45</xdr:col>
      <xdr:colOff>177800</xdr:colOff>
      <xdr:row>98</xdr:row>
      <xdr:rowOff>159699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59921"/>
          <a:ext cx="889000" cy="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159699</xdr:rowOff>
    </xdr:from>
    <xdr:to>
      <xdr:col>41</xdr:col>
      <xdr:colOff>50800</xdr:colOff>
      <xdr:row>99</xdr:row>
      <xdr:rowOff>225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961799"/>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62402</xdr:rowOff>
    </xdr:from>
    <xdr:to>
      <xdr:col>55</xdr:col>
      <xdr:colOff>50800</xdr:colOff>
      <xdr:row>98</xdr:row>
      <xdr:rowOff>164002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148779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7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82933</xdr:rowOff>
    </xdr:from>
    <xdr:to>
      <xdr:col>50</xdr:col>
      <xdr:colOff>165100</xdr:colOff>
      <xdr:row>99</xdr:row>
      <xdr:rowOff>13083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4210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7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107021</xdr:rowOff>
    </xdr:from>
    <xdr:to>
      <xdr:col>46</xdr:col>
      <xdr:colOff>38100</xdr:colOff>
      <xdr:row>99</xdr:row>
      <xdr:rowOff>37171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0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28298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0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108899</xdr:rowOff>
    </xdr:from>
    <xdr:to>
      <xdr:col>41</xdr:col>
      <xdr:colOff>101600</xdr:colOff>
      <xdr:row>99</xdr:row>
      <xdr:rowOff>39049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1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30176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0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120875</xdr:rowOff>
    </xdr:from>
    <xdr:to>
      <xdr:col>36</xdr:col>
      <xdr:colOff>165100</xdr:colOff>
      <xdr:row>99</xdr:row>
      <xdr:rowOff>51025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42152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1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145415</xdr:rowOff>
    </xdr:from>
    <xdr:to>
      <xdr:col>85</xdr:col>
      <xdr:colOff>127000</xdr:colOff>
      <xdr:row>34</xdr:row>
      <xdr:rowOff>16942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631815"/>
          <a:ext cx="838200" cy="2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16942</xdr:rowOff>
    </xdr:from>
    <xdr:to>
      <xdr:col>81</xdr:col>
      <xdr:colOff>50800</xdr:colOff>
      <xdr:row>34</xdr:row>
      <xdr:rowOff>37059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846242"/>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37059</xdr:rowOff>
    </xdr:from>
    <xdr:to>
      <xdr:col>76</xdr:col>
      <xdr:colOff>114300</xdr:colOff>
      <xdr:row>35</xdr:row>
      <xdr:rowOff>102765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866359"/>
          <a:ext cx="889000" cy="23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27441</xdr:rowOff>
    </xdr:from>
    <xdr:to>
      <xdr:col>71</xdr:col>
      <xdr:colOff>177800</xdr:colOff>
      <xdr:row>35</xdr:row>
      <xdr:rowOff>102765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513841"/>
          <a:ext cx="889000" cy="58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94615</xdr:rowOff>
    </xdr:from>
    <xdr:to>
      <xdr:col>85</xdr:col>
      <xdr:colOff>177800</xdr:colOff>
      <xdr:row>33</xdr:row>
      <xdr:rowOff>24765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5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117492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43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137592</xdr:rowOff>
    </xdr:from>
    <xdr:to>
      <xdr:col>81</xdr:col>
      <xdr:colOff>101600</xdr:colOff>
      <xdr:row>34</xdr:row>
      <xdr:rowOff>67742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79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84269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57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157709</xdr:rowOff>
    </xdr:from>
    <xdr:to>
      <xdr:col>76</xdr:col>
      <xdr:colOff>165100</xdr:colOff>
      <xdr:row>34</xdr:row>
      <xdr:rowOff>87859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8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104386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59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51965</xdr:rowOff>
    </xdr:from>
    <xdr:to>
      <xdr:col>72</xdr:col>
      <xdr:colOff>38100</xdr:colOff>
      <xdr:row>35</xdr:row>
      <xdr:rowOff>153565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170092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2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148091</xdr:rowOff>
    </xdr:from>
    <xdr:to>
      <xdr:col>67</xdr:col>
      <xdr:colOff>101600</xdr:colOff>
      <xdr:row>32</xdr:row>
      <xdr:rowOff>78241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46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94768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23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148451</xdr:rowOff>
    </xdr:from>
    <xdr:to>
      <xdr:col>85</xdr:col>
      <xdr:colOff>127000</xdr:colOff>
      <xdr:row>56</xdr:row>
      <xdr:rowOff>160965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49651"/>
          <a:ext cx="838200" cy="1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160965</xdr:rowOff>
    </xdr:from>
    <xdr:to>
      <xdr:col>81</xdr:col>
      <xdr:colOff>50800</xdr:colOff>
      <xdr:row>57</xdr:row>
      <xdr:rowOff>32971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62165"/>
          <a:ext cx="889000" cy="4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32971</xdr:rowOff>
    </xdr:from>
    <xdr:to>
      <xdr:col>76</xdr:col>
      <xdr:colOff>114300</xdr:colOff>
      <xdr:row>57</xdr:row>
      <xdr:rowOff>34741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05621"/>
          <a:ext cx="889000" cy="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34741</xdr:rowOff>
    </xdr:from>
    <xdr:to>
      <xdr:col>71</xdr:col>
      <xdr:colOff>177800</xdr:colOff>
      <xdr:row>57</xdr:row>
      <xdr:rowOff>39793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07391"/>
          <a:ext cx="8890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97651</xdr:rowOff>
    </xdr:from>
    <xdr:to>
      <xdr:col>85</xdr:col>
      <xdr:colOff>177800</xdr:colOff>
      <xdr:row>57</xdr:row>
      <xdr:rowOff>27801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76078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7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110165</xdr:rowOff>
    </xdr:from>
    <xdr:to>
      <xdr:col>81</xdr:col>
      <xdr:colOff>101600</xdr:colOff>
      <xdr:row>57</xdr:row>
      <xdr:rowOff>40315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1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31442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0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153621</xdr:rowOff>
    </xdr:from>
    <xdr:to>
      <xdr:col>76</xdr:col>
      <xdr:colOff>165100</xdr:colOff>
      <xdr:row>57</xdr:row>
      <xdr:rowOff>83771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5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74898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155391</xdr:rowOff>
    </xdr:from>
    <xdr:to>
      <xdr:col>72</xdr:col>
      <xdr:colOff>38100</xdr:colOff>
      <xdr:row>57</xdr:row>
      <xdr:rowOff>85541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76668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160443</xdr:rowOff>
    </xdr:from>
    <xdr:to>
      <xdr:col>67</xdr:col>
      <xdr:colOff>101600</xdr:colOff>
      <xdr:row>57</xdr:row>
      <xdr:rowOff>90593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81720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5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99718</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72818"/>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48918</xdr:rowOff>
    </xdr:from>
    <xdr:to>
      <xdr:col>67</xdr:col>
      <xdr:colOff>101600</xdr:colOff>
      <xdr:row>78</xdr:row>
      <xdr:rowOff>150518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2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141645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1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2060</xdr:rowOff>
    </xdr:from>
    <xdr:to>
      <xdr:col>85</xdr:col>
      <xdr:colOff>127000</xdr:colOff>
      <xdr:row>96</xdr:row>
      <xdr:rowOff>18907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461260"/>
          <a:ext cx="838200" cy="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18907</xdr:rowOff>
    </xdr:from>
    <xdr:to>
      <xdr:col>81</xdr:col>
      <xdr:colOff>50800</xdr:colOff>
      <xdr:row>96</xdr:row>
      <xdr:rowOff>35390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478107"/>
          <a:ext cx="889000" cy="1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35390</xdr:rowOff>
    </xdr:from>
    <xdr:to>
      <xdr:col>76</xdr:col>
      <xdr:colOff>114300</xdr:colOff>
      <xdr:row>96</xdr:row>
      <xdr:rowOff>56462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494590"/>
          <a:ext cx="889000" cy="2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56462</xdr:rowOff>
    </xdr:from>
    <xdr:to>
      <xdr:col>71</xdr:col>
      <xdr:colOff>177800</xdr:colOff>
      <xdr:row>96</xdr:row>
      <xdr:rowOff>68903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15662"/>
          <a:ext cx="889000" cy="1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122710</xdr:rowOff>
    </xdr:from>
    <xdr:to>
      <xdr:col>85</xdr:col>
      <xdr:colOff>177800</xdr:colOff>
      <xdr:row>96</xdr:row>
      <xdr:rowOff>52860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145587</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6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139557</xdr:rowOff>
    </xdr:from>
    <xdr:to>
      <xdr:col>81</xdr:col>
      <xdr:colOff>101600</xdr:colOff>
      <xdr:row>96</xdr:row>
      <xdr:rowOff>69707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2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86234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20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156040</xdr:rowOff>
    </xdr:from>
    <xdr:to>
      <xdr:col>76</xdr:col>
      <xdr:colOff>165100</xdr:colOff>
      <xdr:row>96</xdr:row>
      <xdr:rowOff>86190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4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102717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5662</xdr:rowOff>
    </xdr:from>
    <xdr:to>
      <xdr:col>72</xdr:col>
      <xdr:colOff>38100</xdr:colOff>
      <xdr:row>96</xdr:row>
      <xdr:rowOff>107262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6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123789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4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18103</xdr:rowOff>
    </xdr:from>
    <xdr:to>
      <xdr:col>67</xdr:col>
      <xdr:colOff>101600</xdr:colOff>
      <xdr:row>96</xdr:row>
      <xdr:rowOff>119703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7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136230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5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前年度からの増減では、消防費が汐ノ津呂排水機場整備事業により</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　また、類似団体平均と差のある主なものについて、この地域は人口密度が低く、集落が点在しており、多雨地帯であるため、洪水や土砂災害等の災害が発生しやすく、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南海トラフでの地震津波が危惧されている地域であることから消防署を集約しにくい状況であり、また高齢化が著しく救急搬送も多いことなどから消防費が全国平均を大きく上回っている。</a:t>
          </a:r>
          <a:endParaRPr lang="ja-JP" altLang="ja-JP" sz="1400">
            <a:effectLst/>
          </a:endParaRPr>
        </a:p>
        <a:p>
          <a:r>
            <a:rPr kumimoji="1" lang="ja-JP" altLang="ja-JP" sz="1100">
              <a:solidFill>
                <a:schemeClr val="dk1"/>
              </a:solidFill>
              <a:effectLst/>
              <a:latin typeface="+mn-lt"/>
              <a:ea typeface="+mn-ea"/>
              <a:cs typeface="+mn-cs"/>
            </a:rPr>
            <a:t>　さらに当町は臨時財政対策債、過疎対策事業債や合併特例債を最大限活用しているため公債費についても高くなっている。</a:t>
          </a:r>
          <a:endParaRPr lang="ja-JP" altLang="ja-JP" sz="1400">
            <a:effectLst/>
          </a:endParaRPr>
        </a:p>
        <a:p>
          <a:r>
            <a:rPr kumimoji="1" lang="ja-JP" altLang="ja-JP" sz="1100">
              <a:solidFill>
                <a:schemeClr val="dk1"/>
              </a:solidFill>
              <a:effectLst/>
              <a:latin typeface="+mn-lt"/>
              <a:ea typeface="+mn-ea"/>
              <a:cs typeface="+mn-cs"/>
            </a:rPr>
            <a:t>　予算規模が小さいことから、大型事業が実施されると数値に大幅な増減が生じる傾向にある。前述のとおり特に消防費において大型事業の影響が見られるが、公共施設等管理計画に基づいた計画的な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令和４～５年度においては財源不足などによる基金の取崩額が大きくなってしまったため、</a:t>
          </a:r>
          <a:r>
            <a:rPr kumimoji="1" lang="ja-JP" altLang="en-US" sz="1100">
              <a:solidFill>
                <a:schemeClr val="dk1"/>
              </a:solidFill>
              <a:effectLst/>
              <a:latin typeface="+mn-lt"/>
              <a:ea typeface="+mn-ea"/>
              <a:cs typeface="+mn-cs"/>
            </a:rPr>
            <a:t>実質単年度収支は</a:t>
          </a:r>
          <a:r>
            <a:rPr kumimoji="1" lang="ja-JP" altLang="ja-JP" sz="1100">
              <a:solidFill>
                <a:schemeClr val="dk1"/>
              </a:solidFill>
              <a:effectLst/>
              <a:latin typeface="+mn-lt"/>
              <a:ea typeface="+mn-ea"/>
              <a:cs typeface="+mn-cs"/>
            </a:rPr>
            <a:t>赤字</a:t>
          </a:r>
          <a:r>
            <a:rPr kumimoji="1" lang="ja-JP" altLang="en-US" sz="1100">
              <a:solidFill>
                <a:schemeClr val="dk1"/>
              </a:solidFill>
              <a:effectLst/>
              <a:latin typeface="+mn-lt"/>
              <a:ea typeface="+mn-ea"/>
              <a:cs typeface="+mn-cs"/>
            </a:rPr>
            <a:t>であったが、令和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年度では、その他特定目的基金を充当したことにより財政調整基金は抑制でき黒字に転じた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今後は、施設や事務事業の見直し・統廃合を通じて行財政改革をすすめ、健全な行財政運営に努めていく。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年度以降の連結対象となる会計では赤字が発生していない。</a:t>
          </a:r>
          <a:endParaRPr lang="ja-JP" altLang="ja-JP" sz="1400">
            <a:effectLst/>
          </a:endParaRPr>
        </a:p>
        <a:p>
          <a:r>
            <a:rPr kumimoji="1" lang="ja-JP" altLang="ja-JP" sz="1100">
              <a:solidFill>
                <a:schemeClr val="dk1"/>
              </a:solidFill>
              <a:effectLst/>
              <a:latin typeface="+mn-lt"/>
              <a:ea typeface="+mn-ea"/>
              <a:cs typeface="+mn-cs"/>
            </a:rPr>
            <a:t>　なお、令和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年度においては、前年度と比較すると一般会計では黒字額が</a:t>
          </a:r>
          <a:r>
            <a:rPr kumimoji="1" lang="ja-JP" altLang="en-US" sz="1100">
              <a:solidFill>
                <a:schemeClr val="dk1"/>
              </a:solidFill>
              <a:effectLst/>
              <a:latin typeface="+mn-lt"/>
              <a:ea typeface="+mn-ea"/>
              <a:cs typeface="+mn-cs"/>
            </a:rPr>
            <a:t>減少しているが、概ね同水準となっている。</a:t>
          </a:r>
          <a:r>
            <a:rPr kumimoji="1" lang="ja-JP" altLang="ja-JP" sz="1100">
              <a:solidFill>
                <a:schemeClr val="dk1"/>
              </a:solidFill>
              <a:effectLst/>
              <a:latin typeface="+mn-lt"/>
              <a:ea typeface="+mn-ea"/>
              <a:cs typeface="+mn-cs"/>
            </a:rPr>
            <a:t>特別会計（国保・後期・介護）及び水道事業会計について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、概ね同等水準となっている。</a:t>
          </a:r>
          <a:endParaRPr lang="ja-JP" altLang="ja-JP" sz="1400">
            <a:effectLst/>
          </a:endParaRPr>
        </a:p>
        <a:p>
          <a:r>
            <a:rPr kumimoji="1" lang="ja-JP" altLang="ja-JP" sz="1100">
              <a:solidFill>
                <a:schemeClr val="dk1"/>
              </a:solidFill>
              <a:effectLst/>
              <a:latin typeface="+mn-lt"/>
              <a:ea typeface="+mn-ea"/>
              <a:cs typeface="+mn-cs"/>
            </a:rPr>
            <a:t>　今後も赤字額が発生しないよう、各会計とも健全な行財政運営に努めていく。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N5" sqref="BN5:BU5"/>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11880425</v>
      </c>
      <c r="BO4" s="436"/>
      <c r="BP4" s="436"/>
      <c r="BQ4" s="436"/>
      <c r="BR4" s="436"/>
      <c r="BS4" s="436"/>
      <c r="BT4" s="436"/>
      <c r="BU4" s="437"/>
      <c r="BV4" s="435">
        <v>11408006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9.9</v>
      </c>
      <c r="CU4" s="576"/>
      <c r="CV4" s="576"/>
      <c r="CW4" s="576"/>
      <c r="CX4" s="576"/>
      <c r="CY4" s="576"/>
      <c r="CZ4" s="576"/>
      <c r="DA4" s="577"/>
      <c r="DB4" s="575">
        <v>10.6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11224776</v>
      </c>
      <c r="BO5" s="407"/>
      <c r="BP5" s="407"/>
      <c r="BQ5" s="407"/>
      <c r="BR5" s="407"/>
      <c r="BS5" s="407"/>
      <c r="BT5" s="407"/>
      <c r="BU5" s="408"/>
      <c r="BV5" s="406">
        <v>10674846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v>
      </c>
      <c r="CU5" s="404"/>
      <c r="CV5" s="404"/>
      <c r="CW5" s="404"/>
      <c r="CX5" s="404"/>
      <c r="CY5" s="404"/>
      <c r="CZ5" s="404"/>
      <c r="DA5" s="405"/>
      <c r="DB5" s="403">
        <v>91.4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655649</v>
      </c>
      <c r="BO6" s="407"/>
      <c r="BP6" s="407"/>
      <c r="BQ6" s="407"/>
      <c r="BR6" s="407"/>
      <c r="BS6" s="407"/>
      <c r="BT6" s="407"/>
      <c r="BU6" s="408"/>
      <c r="BV6" s="406">
        <v>733160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93.2</v>
      </c>
      <c r="CU6" s="550"/>
      <c r="CV6" s="550"/>
      <c r="CW6" s="550"/>
      <c r="CX6" s="550"/>
      <c r="CY6" s="550"/>
      <c r="CZ6" s="550"/>
      <c r="DA6" s="551"/>
      <c r="DB6" s="549">
        <v>91.8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24923</v>
      </c>
      <c r="BO7" s="407"/>
      <c r="BP7" s="407"/>
      <c r="BQ7" s="407"/>
      <c r="BR7" s="407"/>
      <c r="BS7" s="407"/>
      <c r="BT7" s="407"/>
      <c r="BU7" s="408"/>
      <c r="BV7" s="406">
        <v>69458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6354671</v>
      </c>
      <c r="CU7" s="407"/>
      <c r="CV7" s="407"/>
      <c r="CW7" s="407"/>
      <c r="CX7" s="407"/>
      <c r="CY7" s="407"/>
      <c r="CZ7" s="407"/>
      <c r="DA7" s="408"/>
      <c r="DB7" s="406">
        <v>6243911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630726</v>
      </c>
      <c r="BO8" s="407"/>
      <c r="BP8" s="407"/>
      <c r="BQ8" s="407"/>
      <c r="BR8" s="407"/>
      <c r="BS8" s="407"/>
      <c r="BT8" s="407"/>
      <c r="BU8" s="408"/>
      <c r="BV8" s="406">
        <v>663702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0.27</v>
      </c>
      <c r="CU8" s="510"/>
      <c r="CV8" s="510"/>
      <c r="CW8" s="510"/>
      <c r="CX8" s="510"/>
      <c r="CY8" s="510"/>
      <c r="CZ8" s="510"/>
      <c r="DA8" s="511"/>
      <c r="DB8" s="509">
        <v>0.27</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14604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-32976</v>
      </c>
      <c r="BO9" s="407"/>
      <c r="BP9" s="407"/>
      <c r="BQ9" s="407"/>
      <c r="BR9" s="407"/>
      <c r="BS9" s="407"/>
      <c r="BT9" s="407"/>
      <c r="BU9" s="408"/>
      <c r="BV9" s="406">
        <v>49434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16.899999999999999</v>
      </c>
      <c r="CU9" s="404"/>
      <c r="CV9" s="404"/>
      <c r="CW9" s="404"/>
      <c r="CX9" s="404"/>
      <c r="CY9" s="404"/>
      <c r="CZ9" s="404"/>
      <c r="DA9" s="405"/>
      <c r="DB9" s="403">
        <v>16.899999999999999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16338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331900</v>
      </c>
      <c r="BO10" s="407"/>
      <c r="BP10" s="407"/>
      <c r="BQ10" s="407"/>
      <c r="BR10" s="407"/>
      <c r="BS10" s="407"/>
      <c r="BT10" s="407"/>
      <c r="BU10" s="408"/>
      <c r="BV10" s="406">
        <v>307200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13759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125808</v>
      </c>
      <c r="BO12" s="407"/>
      <c r="BP12" s="407"/>
      <c r="BQ12" s="407"/>
      <c r="BR12" s="407"/>
      <c r="BS12" s="407"/>
      <c r="BT12" s="407"/>
      <c r="BU12" s="408"/>
      <c r="BV12" s="406">
        <v>456704</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13308</v>
      </c>
      <c r="S13" s="494"/>
      <c r="T13" s="494"/>
      <c r="U13" s="494"/>
      <c r="V13" s="495"/>
      <c r="W13" s="496" t="s">
        <v>131</v>
      </c>
      <c r="X13" s="392"/>
      <c r="Y13" s="392"/>
      <c r="Z13" s="392"/>
      <c r="AA13" s="392"/>
      <c r="AB13" s="393"/>
      <c r="AC13" s="359">
        <v>580</v>
      </c>
      <c r="AD13" s="360"/>
      <c r="AE13" s="360"/>
      <c r="AF13" s="360"/>
      <c r="AG13" s="361"/>
      <c r="AH13" s="359">
        <v>720</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173116</v>
      </c>
      <c r="BO13" s="407"/>
      <c r="BP13" s="407"/>
      <c r="BQ13" s="407"/>
      <c r="BR13" s="407"/>
      <c r="BS13" s="407"/>
      <c r="BT13" s="407"/>
      <c r="BU13" s="408"/>
      <c r="BV13" s="406">
        <v>-100070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8.1999999999999993</v>
      </c>
      <c r="CU13" s="404"/>
      <c r="CV13" s="404"/>
      <c r="CW13" s="404"/>
      <c r="CX13" s="404"/>
      <c r="CY13" s="404"/>
      <c r="CZ13" s="404"/>
      <c r="DA13" s="405"/>
      <c r="DB13" s="403">
        <v>7.5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14131</v>
      </c>
      <c r="S14" s="494"/>
      <c r="T14" s="494"/>
      <c r="U14" s="494"/>
      <c r="V14" s="495"/>
      <c r="W14" s="497"/>
      <c r="X14" s="395"/>
      <c r="Y14" s="395"/>
      <c r="Z14" s="395"/>
      <c r="AA14" s="395"/>
      <c r="AB14" s="396"/>
      <c r="AC14" s="486">
        <v>9</v>
      </c>
      <c r="AD14" s="487"/>
      <c r="AE14" s="487"/>
      <c r="AF14" s="487"/>
      <c r="AG14" s="488"/>
      <c r="AH14" s="486">
        <v>10.199999999999999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23.6</v>
      </c>
      <c r="CU14" s="504"/>
      <c r="CV14" s="504"/>
      <c r="CW14" s="504"/>
      <c r="CX14" s="504"/>
      <c r="CY14" s="504"/>
      <c r="CZ14" s="504"/>
      <c r="DA14" s="505"/>
      <c r="DB14" s="503">
        <v>18.100000000000001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13735</v>
      </c>
      <c r="S15" s="494"/>
      <c r="T15" s="494"/>
      <c r="U15" s="494"/>
      <c r="V15" s="495"/>
      <c r="W15" s="496" t="s">
        <v>137</v>
      </c>
      <c r="X15" s="392"/>
      <c r="Y15" s="392"/>
      <c r="Z15" s="392"/>
      <c r="AA15" s="392"/>
      <c r="AB15" s="393"/>
      <c r="AC15" s="359">
        <v>1673</v>
      </c>
      <c r="AD15" s="360"/>
      <c r="AE15" s="360"/>
      <c r="AF15" s="360"/>
      <c r="AG15" s="361"/>
      <c r="AH15" s="359">
        <v>1878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1579739</v>
      </c>
      <c r="BO15" s="436"/>
      <c r="BP15" s="436"/>
      <c r="BQ15" s="436"/>
      <c r="BR15" s="436"/>
      <c r="BS15" s="436"/>
      <c r="BT15" s="436"/>
      <c r="BU15" s="437"/>
      <c r="BV15" s="435">
        <v>1586536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25.8</v>
      </c>
      <c r="AD16" s="487"/>
      <c r="AE16" s="487"/>
      <c r="AF16" s="487"/>
      <c r="AG16" s="488"/>
      <c r="AH16" s="486">
        <v>26.5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5971818</v>
      </c>
      <c r="BO16" s="407"/>
      <c r="BP16" s="407"/>
      <c r="BQ16" s="407"/>
      <c r="BR16" s="407"/>
      <c r="BS16" s="407"/>
      <c r="BT16" s="407"/>
      <c r="BU16" s="408"/>
      <c r="BV16" s="406">
        <v>5844436</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4221</v>
      </c>
      <c r="AD17" s="360"/>
      <c r="AE17" s="360"/>
      <c r="AF17" s="360"/>
      <c r="AG17" s="361"/>
      <c r="AH17" s="359">
        <v>4480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1948813</v>
      </c>
      <c r="BO17" s="407"/>
      <c r="BP17" s="407"/>
      <c r="BQ17" s="407"/>
      <c r="BR17" s="407"/>
      <c r="BS17" s="407"/>
      <c r="BT17" s="407"/>
      <c r="BU17" s="408"/>
      <c r="BV17" s="406">
        <v>1960677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256.55</v>
      </c>
      <c r="M18" s="459"/>
      <c r="N18" s="459"/>
      <c r="O18" s="459"/>
      <c r="P18" s="459"/>
      <c r="Q18" s="459"/>
      <c r="R18" s="460"/>
      <c r="S18" s="460"/>
      <c r="T18" s="460"/>
      <c r="U18" s="460"/>
      <c r="V18" s="461"/>
      <c r="W18" s="477"/>
      <c r="X18" s="478"/>
      <c r="Y18" s="478"/>
      <c r="Z18" s="478"/>
      <c r="AA18" s="478"/>
      <c r="AB18" s="502"/>
      <c r="AC18" s="376">
        <v>65.2</v>
      </c>
      <c r="AD18" s="377"/>
      <c r="AE18" s="377"/>
      <c r="AF18" s="377"/>
      <c r="AG18" s="462"/>
      <c r="AH18" s="376">
        <v>63.3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6019371</v>
      </c>
      <c r="BO18" s="407"/>
      <c r="BP18" s="407"/>
      <c r="BQ18" s="407"/>
      <c r="BR18" s="407"/>
      <c r="BS18" s="407"/>
      <c r="BT18" s="407"/>
      <c r="BU18" s="408"/>
      <c r="BV18" s="406">
        <v>5699954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57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8539293</v>
      </c>
      <c r="BO19" s="407"/>
      <c r="BP19" s="407"/>
      <c r="BQ19" s="407"/>
      <c r="BR19" s="407"/>
      <c r="BS19" s="407"/>
      <c r="BT19" s="407"/>
      <c r="BU19" s="408"/>
      <c r="BV19" s="406">
        <v>8478854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6814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10936483</v>
      </c>
      <c r="BO22" s="436"/>
      <c r="BP22" s="436"/>
      <c r="BQ22" s="436"/>
      <c r="BR22" s="436"/>
      <c r="BS22" s="436"/>
      <c r="BT22" s="436"/>
      <c r="BU22" s="437"/>
      <c r="BV22" s="435">
        <v>11338651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6752730</v>
      </c>
      <c r="BO23" s="407"/>
      <c r="BP23" s="407"/>
      <c r="BQ23" s="407"/>
      <c r="BR23" s="407"/>
      <c r="BS23" s="407"/>
      <c r="BT23" s="407"/>
      <c r="BU23" s="408"/>
      <c r="BV23" s="406">
        <v>6673568</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7200</v>
      </c>
      <c r="R24" s="360"/>
      <c r="S24" s="360"/>
      <c r="T24" s="360"/>
      <c r="U24" s="360"/>
      <c r="V24" s="361"/>
      <c r="W24" s="449"/>
      <c r="X24" s="386"/>
      <c r="Y24" s="387"/>
      <c r="Z24" s="362" t="s">
        <v>162</v>
      </c>
      <c r="AA24" s="363"/>
      <c r="AB24" s="363"/>
      <c r="AC24" s="363"/>
      <c r="AD24" s="363"/>
      <c r="AE24" s="363"/>
      <c r="AF24" s="363"/>
      <c r="AG24" s="364"/>
      <c r="AH24" s="359">
        <v>164</v>
      </c>
      <c r="AI24" s="360"/>
      <c r="AJ24" s="360"/>
      <c r="AK24" s="360"/>
      <c r="AL24" s="361"/>
      <c r="AM24" s="359">
        <v>520208</v>
      </c>
      <c r="AN24" s="360"/>
      <c r="AO24" s="360"/>
      <c r="AP24" s="360"/>
      <c r="AQ24" s="360"/>
      <c r="AR24" s="361"/>
      <c r="AS24" s="359">
        <v>3172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8158693</v>
      </c>
      <c r="BO24" s="407"/>
      <c r="BP24" s="407"/>
      <c r="BQ24" s="407"/>
      <c r="BR24" s="407"/>
      <c r="BS24" s="407"/>
      <c r="BT24" s="407"/>
      <c r="BU24" s="408"/>
      <c r="BV24" s="406">
        <v>8247637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5700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52362</v>
      </c>
      <c r="BO25" s="436"/>
      <c r="BP25" s="436"/>
      <c r="BQ25" s="436"/>
      <c r="BR25" s="436"/>
      <c r="BS25" s="436"/>
      <c r="BT25" s="436"/>
      <c r="BU25" s="437"/>
      <c r="BV25" s="435">
        <v>160186</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5400</v>
      </c>
      <c r="R26" s="360"/>
      <c r="S26" s="360"/>
      <c r="T26" s="360"/>
      <c r="U26" s="360"/>
      <c r="V26" s="361"/>
      <c r="W26" s="449"/>
      <c r="X26" s="386"/>
      <c r="Y26" s="387"/>
      <c r="Z26" s="362" t="s">
        <v>168</v>
      </c>
      <c r="AA26" s="417"/>
      <c r="AB26" s="417"/>
      <c r="AC26" s="417"/>
      <c r="AD26" s="417"/>
      <c r="AE26" s="417"/>
      <c r="AF26" s="417"/>
      <c r="AG26" s="418"/>
      <c r="AH26" s="359">
        <v>26</v>
      </c>
      <c r="AI26" s="360"/>
      <c r="AJ26" s="360"/>
      <c r="AK26" s="360"/>
      <c r="AL26" s="361"/>
      <c r="AM26" s="359">
        <v>81874</v>
      </c>
      <c r="AN26" s="360"/>
      <c r="AO26" s="360"/>
      <c r="AP26" s="360"/>
      <c r="AQ26" s="360"/>
      <c r="AR26" s="361"/>
      <c r="AS26" s="359">
        <v>3149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2940</v>
      </c>
      <c r="R27" s="360"/>
      <c r="S27" s="360"/>
      <c r="T27" s="360"/>
      <c r="U27" s="360"/>
      <c r="V27" s="361"/>
      <c r="W27" s="449"/>
      <c r="X27" s="386"/>
      <c r="Y27" s="387"/>
      <c r="Z27" s="362" t="s">
        <v>171</v>
      </c>
      <c r="AA27" s="363"/>
      <c r="AB27" s="363"/>
      <c r="AC27" s="363"/>
      <c r="AD27" s="363"/>
      <c r="AE27" s="363"/>
      <c r="AF27" s="363"/>
      <c r="AG27" s="364"/>
      <c r="AH27" s="359">
        <v>5</v>
      </c>
      <c r="AI27" s="360"/>
      <c r="AJ27" s="360"/>
      <c r="AK27" s="360"/>
      <c r="AL27" s="361"/>
      <c r="AM27" s="359">
        <v>18194</v>
      </c>
      <c r="AN27" s="360"/>
      <c r="AO27" s="360"/>
      <c r="AP27" s="360"/>
      <c r="AQ27" s="360"/>
      <c r="AR27" s="361"/>
      <c r="AS27" s="359">
        <v>3639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277203</v>
      </c>
      <c r="BO27" s="441"/>
      <c r="BP27" s="441"/>
      <c r="BQ27" s="441"/>
      <c r="BR27" s="441"/>
      <c r="BS27" s="441"/>
      <c r="BT27" s="441"/>
      <c r="BU27" s="442"/>
      <c r="BV27" s="440">
        <v>277203</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2200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1499165</v>
      </c>
      <c r="BO28" s="436"/>
      <c r="BP28" s="436"/>
      <c r="BQ28" s="436"/>
      <c r="BR28" s="436"/>
      <c r="BS28" s="436"/>
      <c r="BT28" s="436"/>
      <c r="BU28" s="437"/>
      <c r="BV28" s="435">
        <v>1293073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14</v>
      </c>
      <c r="M29" s="360"/>
      <c r="N29" s="360"/>
      <c r="O29" s="360"/>
      <c r="P29" s="361"/>
      <c r="Q29" s="359">
        <v>2030</v>
      </c>
      <c r="R29" s="360"/>
      <c r="S29" s="360"/>
      <c r="T29" s="360"/>
      <c r="U29" s="360"/>
      <c r="V29" s="361"/>
      <c r="W29" s="450"/>
      <c r="X29" s="451"/>
      <c r="Y29" s="452"/>
      <c r="Z29" s="362" t="s">
        <v>177</v>
      </c>
      <c r="AA29" s="363"/>
      <c r="AB29" s="363"/>
      <c r="AC29" s="363"/>
      <c r="AD29" s="363"/>
      <c r="AE29" s="363"/>
      <c r="AF29" s="363"/>
      <c r="AG29" s="364"/>
      <c r="AH29" s="359">
        <v>169</v>
      </c>
      <c r="AI29" s="360"/>
      <c r="AJ29" s="360"/>
      <c r="AK29" s="360"/>
      <c r="AL29" s="361"/>
      <c r="AM29" s="359">
        <v>538402</v>
      </c>
      <c r="AN29" s="360"/>
      <c r="AO29" s="360"/>
      <c r="AP29" s="360"/>
      <c r="AQ29" s="360"/>
      <c r="AR29" s="361"/>
      <c r="AS29" s="359">
        <v>3186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292405</v>
      </c>
      <c r="BO29" s="407"/>
      <c r="BP29" s="407"/>
      <c r="BQ29" s="407"/>
      <c r="BR29" s="407"/>
      <c r="BS29" s="407"/>
      <c r="BT29" s="407"/>
      <c r="BU29" s="408"/>
      <c r="BV29" s="406">
        <v>760007</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2348070</v>
      </c>
      <c r="BO30" s="441"/>
      <c r="BP30" s="441"/>
      <c r="BQ30" s="441"/>
      <c r="BR30" s="441"/>
      <c r="BS30" s="441"/>
      <c r="BT30" s="441"/>
      <c r="BU30" s="442"/>
      <c r="BV30" s="440">
        <v>2579308</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三重紀北消防組合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荷坂やすらぎ苑組合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介護サービス事業特別会計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紀北広域連合　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紀北広域連合　介護保険事業特別会計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紀北広域連合　障害者支援事業特別会計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紀北広域連合　障害者支援サービス事業特別会計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三重県市町総合事務組合　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三重県市町総合事務組合　共同研修特別会計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三重県市町総合事務組合　デジタル地図特別会計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15</v>
      </c>
      <c r="BX43" s="354"/>
      <c r="BY43" s="355" t="str">
        <f>IF('各会計、関係団体の財政状況及び健全化判断比率'!B77="","",'各会計、関係団体の財政状況及び健全化判断比率'!B77)</f>
        <v>三重県市町総合事務組合　物品特別会計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XlmVQcXOp65WkaEbZ8Vd4sXSgB/mgv9U4dAMJOWf3rIkTPrclRFUOnB0bu3q6YCVsfcC7l4Gzu7T5pbVAOTrNA==" saltValue="qW83/JBZhP6b0iHZmk3L8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530</v>
      </c>
      <c r="D34" s="1136"/>
      <c r="E34" s="1137"/>
      <c r="F34" s="32">
        <v>8.92</v>
      </c>
      <c r="G34" s="33">
        <v>8.8800000000000008</v>
      </c>
      <c r="H34" s="33">
        <v>9.83</v>
      </c>
      <c r="I34" s="33">
        <v>10.62</v>
      </c>
      <c r="J34" s="34">
        <v>9.92</v>
      </c>
      <c r="K34" s="22"/>
      <c r="L34" s="22"/>
      <c r="M34" s="22"/>
      <c r="N34" s="22"/>
      <c r="O34" s="22"/>
      <c r="P34" s="22"/>
    </row>
    <row r="35" spans="1:16" ht="39" customHeight="1" x14ac:dyDescent="0.15">
      <c r="A35" s="22"/>
      <c r="B35" s="35"/>
      <c r="C35" s="1132" t="s">
        <v>531</v>
      </c>
      <c r="D35" s="1132"/>
      <c r="E35" s="1133"/>
      <c r="F35" s="36">
        <v>4.3</v>
      </c>
      <c r="G35" s="37">
        <v>4.12</v>
      </c>
      <c r="H35" s="37">
        <v>4.28</v>
      </c>
      <c r="I35" s="37">
        <v>4.71</v>
      </c>
      <c r="J35" s="38">
        <v>4.7300000000000004</v>
      </c>
      <c r="K35" s="22"/>
      <c r="L35" s="22"/>
      <c r="M35" s="22"/>
      <c r="N35" s="22"/>
      <c r="O35" s="22"/>
      <c r="P35" s="22"/>
    </row>
    <row r="36" spans="1:16" ht="39" customHeight="1" x14ac:dyDescent="0.15">
      <c r="A36" s="22"/>
      <c r="B36" s="35"/>
      <c r="C36" s="1132" t="s">
        <v>532</v>
      </c>
      <c r="D36" s="1132"/>
      <c r="E36" s="1133"/>
      <c r="F36" s="36">
        <v>0.04</v>
      </c>
      <c r="G36" s="37">
        <v>0.28999999999999998</v>
      </c>
      <c r="H36" s="37">
        <v>0.64</v>
      </c>
      <c r="I36" s="37">
        <v>0.96</v>
      </c>
      <c r="J36" s="38">
        <v>0.84</v>
      </c>
      <c r="K36" s="22"/>
      <c r="L36" s="22"/>
      <c r="M36" s="22"/>
      <c r="N36" s="22"/>
      <c r="O36" s="22"/>
      <c r="P36" s="22"/>
    </row>
    <row r="37" spans="1:16" ht="39" customHeight="1" x14ac:dyDescent="0.15">
      <c r="A37" s="22"/>
      <c r="B37" s="35"/>
      <c r="C37" s="1132" t="s">
        <v>533</v>
      </c>
      <c r="D37" s="1132"/>
      <c r="E37" s="1133"/>
      <c r="F37" s="36">
        <v>1.07</v>
      </c>
      <c r="G37" s="37">
        <v>0.75</v>
      </c>
      <c r="H37" s="37">
        <v>0.48</v>
      </c>
      <c r="I37" s="37">
        <v>0.45</v>
      </c>
      <c r="J37" s="38">
        <v>0.28000000000000003</v>
      </c>
      <c r="K37" s="22"/>
      <c r="L37" s="22"/>
      <c r="M37" s="22"/>
      <c r="N37" s="22"/>
      <c r="O37" s="22"/>
      <c r="P37" s="22"/>
    </row>
    <row r="38" spans="1:16" ht="39" customHeight="1" x14ac:dyDescent="0.15">
      <c r="A38" s="22"/>
      <c r="B38" s="35"/>
      <c r="C38" s="1132" t="s">
        <v>534</v>
      </c>
      <c r="D38" s="1132"/>
      <c r="E38" s="1133"/>
      <c r="F38" s="36">
        <v>0.22</v>
      </c>
      <c r="G38" s="37">
        <v>0.22</v>
      </c>
      <c r="H38" s="37">
        <v>0.14000000000000001</v>
      </c>
      <c r="I38" s="37">
        <v>0.2</v>
      </c>
      <c r="J38" s="38">
        <v>0.11</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535</v>
      </c>
      <c r="D42" s="1132"/>
      <c r="E42" s="1133"/>
      <c r="F42" s="36" t="s">
        <v>484</v>
      </c>
      <c r="G42" s="37" t="s">
        <v>484</v>
      </c>
      <c r="H42" s="37" t="s">
        <v>484</v>
      </c>
      <c r="I42" s="37" t="s">
        <v>484</v>
      </c>
      <c r="J42" s="38" t="s">
        <v>484</v>
      </c>
      <c r="K42" s="22"/>
      <c r="L42" s="22"/>
      <c r="M42" s="22"/>
      <c r="N42" s="22"/>
      <c r="O42" s="22"/>
      <c r="P42" s="22"/>
    </row>
    <row r="43" spans="1:16" ht="39" customHeight="1" thickBot="1" x14ac:dyDescent="0.2">
      <c r="A43" s="22"/>
      <c r="B43" s="40"/>
      <c r="C43" s="1134" t="s">
        <v>536</v>
      </c>
      <c r="D43" s="1134"/>
      <c r="E43" s="1135"/>
      <c r="F43" s="41" t="s">
        <v>484</v>
      </c>
      <c r="G43" s="42" t="s">
        <v>484</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CmpOVVm4OeSQQ10WeLfNNVOs5kxNnlcM9rDtGNnJ9HvAZ4JXd6phw/n6bOFkiPHuI9x9/s6MvuoUuXYxoA2KQ==" saltValue="q2gJYEQj804I8JNx7A7i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J43" zoomScaleSheetLayoutView="55" workbookViewId="0">
      <selection activeCell="O50" sqref="O5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1382</v>
      </c>
      <c r="L45" s="58">
        <v>1382</v>
      </c>
      <c r="M45" s="58">
        <v>1416</v>
      </c>
      <c r="N45" s="58">
        <v>1433</v>
      </c>
      <c r="O45" s="59">
        <v>1446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484</v>
      </c>
      <c r="L46" s="62" t="s">
        <v>484</v>
      </c>
      <c r="M46" s="62" t="s">
        <v>484</v>
      </c>
      <c r="N46" s="62" t="s">
        <v>484</v>
      </c>
      <c r="O46" s="63" t="s">
        <v>484</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484</v>
      </c>
      <c r="L47" s="62" t="s">
        <v>484</v>
      </c>
      <c r="M47" s="62" t="s">
        <v>484</v>
      </c>
      <c r="N47" s="62" t="s">
        <v>484</v>
      </c>
      <c r="O47" s="63" t="s">
        <v>484</v>
      </c>
      <c r="P47" s="46"/>
      <c r="Q47" s="46"/>
      <c r="R47" s="46"/>
      <c r="S47" s="46"/>
      <c r="T47" s="46"/>
      <c r="U47" s="46"/>
    </row>
    <row r="48" spans="1:21" ht="30.75" customHeight="1" x14ac:dyDescent="0.15">
      <c r="A48" s="46"/>
      <c r="B48" s="1163"/>
      <c r="C48" s="1164"/>
      <c r="D48" s="60"/>
      <c r="E48" s="1140" t="s">
        <v>13</v>
      </c>
      <c r="F48" s="1140"/>
      <c r="G48" s="1140"/>
      <c r="H48" s="1140"/>
      <c r="I48" s="1140"/>
      <c r="J48" s="1141"/>
      <c r="K48" s="61">
        <v>58</v>
      </c>
      <c r="L48" s="62">
        <v>56</v>
      </c>
      <c r="M48" s="62">
        <v>53</v>
      </c>
      <c r="N48" s="62">
        <v>46</v>
      </c>
      <c r="O48" s="63">
        <v>40</v>
      </c>
      <c r="P48" s="46"/>
      <c r="Q48" s="46"/>
      <c r="R48" s="46"/>
      <c r="S48" s="46"/>
      <c r="T48" s="46"/>
      <c r="U48" s="46"/>
    </row>
    <row r="49" spans="1:21" ht="30.75" customHeight="1" x14ac:dyDescent="0.15">
      <c r="A49" s="46"/>
      <c r="B49" s="1163"/>
      <c r="C49" s="1164"/>
      <c r="D49" s="60"/>
      <c r="E49" s="1140" t="s">
        <v>14</v>
      </c>
      <c r="F49" s="1140"/>
      <c r="G49" s="1140"/>
      <c r="H49" s="1140"/>
      <c r="I49" s="1140"/>
      <c r="J49" s="1141"/>
      <c r="K49" s="61">
        <v>36</v>
      </c>
      <c r="L49" s="62">
        <v>36</v>
      </c>
      <c r="M49" s="62">
        <v>60</v>
      </c>
      <c r="N49" s="62">
        <v>59</v>
      </c>
      <c r="O49" s="63">
        <v>58</v>
      </c>
      <c r="P49" s="46"/>
      <c r="Q49" s="46"/>
      <c r="R49" s="46"/>
      <c r="S49" s="46"/>
      <c r="T49" s="46"/>
      <c r="U49" s="46"/>
    </row>
    <row r="50" spans="1:21" ht="30.75" customHeight="1" x14ac:dyDescent="0.15">
      <c r="A50" s="46"/>
      <c r="B50" s="1163"/>
      <c r="C50" s="1164"/>
      <c r="D50" s="60"/>
      <c r="E50" s="1140" t="s">
        <v>15</v>
      </c>
      <c r="F50" s="1140"/>
      <c r="G50" s="1140"/>
      <c r="H50" s="1140"/>
      <c r="I50" s="1140"/>
      <c r="J50" s="1141"/>
      <c r="K50" s="61">
        <v>2</v>
      </c>
      <c r="L50" s="62">
        <v>2</v>
      </c>
      <c r="M50" s="62">
        <v>2</v>
      </c>
      <c r="N50" s="62">
        <v>2</v>
      </c>
      <c r="O50" s="63">
        <v>16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484</v>
      </c>
      <c r="L51" s="62" t="s">
        <v>484</v>
      </c>
      <c r="M51" s="62" t="s">
        <v>484</v>
      </c>
      <c r="N51" s="62" t="s">
        <v>484</v>
      </c>
      <c r="O51" s="63" t="s">
        <v>484</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1117</v>
      </c>
      <c r="L52" s="62">
        <v>1121</v>
      </c>
      <c r="M52" s="62">
        <v>1132</v>
      </c>
      <c r="N52" s="62">
        <v>1125</v>
      </c>
      <c r="O52" s="63">
        <v>1102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361</v>
      </c>
      <c r="L53" s="67">
        <v>355</v>
      </c>
      <c r="M53" s="67">
        <v>399</v>
      </c>
      <c r="N53" s="67">
        <v>415</v>
      </c>
      <c r="O53" s="68">
        <v>458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fWNV01tki+Yso/0Y4kEv1x3hunp2xg0HxrXiV937ZoT5Q5SQnQkE1wK9Fa7B90Ub2BXhYg0DJGpnX+nhCw==" saltValue="RNAJWhcXXWgybEWE1Qj/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30">
        <v>13106</v>
      </c>
      <c r="J41" s="331">
        <v>12595</v>
      </c>
      <c r="K41" s="331">
        <v>12014</v>
      </c>
      <c r="L41" s="331">
        <v>11339</v>
      </c>
      <c r="M41" s="332">
        <v>10936</v>
      </c>
    </row>
    <row r="42" spans="2:13" ht="27.75" customHeight="1" x14ac:dyDescent="0.15">
      <c r="B42" s="1171"/>
      <c r="C42" s="1172"/>
      <c r="D42" s="104"/>
      <c r="E42" s="1175" t="s">
        <v>32</v>
      </c>
      <c r="F42" s="1175"/>
      <c r="G42" s="1175"/>
      <c r="H42" s="1176"/>
      <c r="I42" s="333" t="s">
        <v>484</v>
      </c>
      <c r="J42" s="334" t="s">
        <v>484</v>
      </c>
      <c r="K42" s="334" t="s">
        <v>484</v>
      </c>
      <c r="L42" s="334" t="s">
        <v>484</v>
      </c>
      <c r="M42" s="335" t="s">
        <v>484</v>
      </c>
    </row>
    <row r="43" spans="2:13" ht="27.75" customHeight="1" x14ac:dyDescent="0.15">
      <c r="B43" s="1171"/>
      <c r="C43" s="1172"/>
      <c r="D43" s="104"/>
      <c r="E43" s="1175" t="s">
        <v>33</v>
      </c>
      <c r="F43" s="1175"/>
      <c r="G43" s="1175"/>
      <c r="H43" s="1176"/>
      <c r="I43" s="333">
        <v>626</v>
      </c>
      <c r="J43" s="334">
        <v>532</v>
      </c>
      <c r="K43" s="334">
        <v>516</v>
      </c>
      <c r="L43" s="334">
        <v>494</v>
      </c>
      <c r="M43" s="335">
        <v>459</v>
      </c>
    </row>
    <row r="44" spans="2:13" ht="27.75" customHeight="1" x14ac:dyDescent="0.15">
      <c r="B44" s="1171"/>
      <c r="C44" s="1172"/>
      <c r="D44" s="104"/>
      <c r="E44" s="1175" t="s">
        <v>34</v>
      </c>
      <c r="F44" s="1175"/>
      <c r="G44" s="1175"/>
      <c r="H44" s="1176"/>
      <c r="I44" s="333">
        <v>614</v>
      </c>
      <c r="J44" s="334">
        <v>577</v>
      </c>
      <c r="K44" s="334">
        <v>516</v>
      </c>
      <c r="L44" s="334">
        <v>474</v>
      </c>
      <c r="M44" s="335">
        <v>462</v>
      </c>
    </row>
    <row r="45" spans="2:13" ht="27.75" customHeight="1" x14ac:dyDescent="0.15">
      <c r="B45" s="1171"/>
      <c r="C45" s="1172"/>
      <c r="D45" s="104"/>
      <c r="E45" s="1175" t="s">
        <v>35</v>
      </c>
      <c r="F45" s="1175"/>
      <c r="G45" s="1175"/>
      <c r="H45" s="1176"/>
      <c r="I45" s="333">
        <v>2118</v>
      </c>
      <c r="J45" s="334">
        <v>2104</v>
      </c>
      <c r="K45" s="334">
        <v>2112</v>
      </c>
      <c r="L45" s="334">
        <v>2111</v>
      </c>
      <c r="M45" s="335">
        <v>2101</v>
      </c>
    </row>
    <row r="46" spans="2:13" ht="27.75" customHeight="1" x14ac:dyDescent="0.15">
      <c r="B46" s="1171"/>
      <c r="C46" s="1172"/>
      <c r="D46" s="105"/>
      <c r="E46" s="1175" t="s">
        <v>36</v>
      </c>
      <c r="F46" s="1175"/>
      <c r="G46" s="1175"/>
      <c r="H46" s="1176"/>
      <c r="I46" s="333" t="s">
        <v>484</v>
      </c>
      <c r="J46" s="334" t="s">
        <v>484</v>
      </c>
      <c r="K46" s="334" t="s">
        <v>484</v>
      </c>
      <c r="L46" s="334" t="s">
        <v>484</v>
      </c>
      <c r="M46" s="335" t="s">
        <v>484</v>
      </c>
    </row>
    <row r="47" spans="2:13" ht="27.75" customHeight="1" x14ac:dyDescent="0.15">
      <c r="B47" s="1171"/>
      <c r="C47" s="1172"/>
      <c r="D47" s="106"/>
      <c r="E47" s="1185" t="s">
        <v>37</v>
      </c>
      <c r="F47" s="1186"/>
      <c r="G47" s="1186"/>
      <c r="H47" s="1187"/>
      <c r="I47" s="333" t="s">
        <v>484</v>
      </c>
      <c r="J47" s="334" t="s">
        <v>484</v>
      </c>
      <c r="K47" s="334" t="s">
        <v>484</v>
      </c>
      <c r="L47" s="334" t="s">
        <v>484</v>
      </c>
      <c r="M47" s="335" t="s">
        <v>484</v>
      </c>
    </row>
    <row r="48" spans="2:13" ht="27.75" customHeight="1" x14ac:dyDescent="0.15">
      <c r="B48" s="1171"/>
      <c r="C48" s="1172"/>
      <c r="D48" s="104"/>
      <c r="E48" s="1175" t="s">
        <v>38</v>
      </c>
      <c r="F48" s="1175"/>
      <c r="G48" s="1175"/>
      <c r="H48" s="1176"/>
      <c r="I48" s="333" t="s">
        <v>484</v>
      </c>
      <c r="J48" s="334" t="s">
        <v>484</v>
      </c>
      <c r="K48" s="334" t="s">
        <v>484</v>
      </c>
      <c r="L48" s="334" t="s">
        <v>484</v>
      </c>
      <c r="M48" s="335" t="s">
        <v>484</v>
      </c>
    </row>
    <row r="49" spans="2:13" ht="27.75" customHeight="1" x14ac:dyDescent="0.15">
      <c r="B49" s="1173"/>
      <c r="C49" s="1174"/>
      <c r="D49" s="104"/>
      <c r="E49" s="1175" t="s">
        <v>39</v>
      </c>
      <c r="F49" s="1175"/>
      <c r="G49" s="1175"/>
      <c r="H49" s="1176"/>
      <c r="I49" s="333" t="s">
        <v>484</v>
      </c>
      <c r="J49" s="334" t="s">
        <v>484</v>
      </c>
      <c r="K49" s="334" t="s">
        <v>484</v>
      </c>
      <c r="L49" s="334" t="s">
        <v>484</v>
      </c>
      <c r="M49" s="335" t="s">
        <v>484</v>
      </c>
    </row>
    <row r="50" spans="2:13" ht="27.75" customHeight="1" x14ac:dyDescent="0.15">
      <c r="B50" s="1169" t="s">
        <v>40</v>
      </c>
      <c r="C50" s="1170"/>
      <c r="D50" s="107"/>
      <c r="E50" s="1175" t="s">
        <v>41</v>
      </c>
      <c r="F50" s="1175"/>
      <c r="G50" s="1175"/>
      <c r="H50" s="1176"/>
      <c r="I50" s="333">
        <v>4415</v>
      </c>
      <c r="J50" s="334">
        <v>4592</v>
      </c>
      <c r="K50" s="334">
        <v>4409</v>
      </c>
      <c r="L50" s="334">
        <v>3845</v>
      </c>
      <c r="M50" s="335">
        <v>3554</v>
      </c>
    </row>
    <row r="51" spans="2:13" ht="27.75" customHeight="1" x14ac:dyDescent="0.15">
      <c r="B51" s="1171"/>
      <c r="C51" s="1172"/>
      <c r="D51" s="104"/>
      <c r="E51" s="1175" t="s">
        <v>42</v>
      </c>
      <c r="F51" s="1175"/>
      <c r="G51" s="1175"/>
      <c r="H51" s="1176"/>
      <c r="I51" s="333">
        <v>21</v>
      </c>
      <c r="J51" s="334">
        <v>7</v>
      </c>
      <c r="K51" s="334">
        <v>1</v>
      </c>
      <c r="L51" s="334">
        <v>1</v>
      </c>
      <c r="M51" s="335">
        <v>0</v>
      </c>
    </row>
    <row r="52" spans="2:13" ht="27.75" customHeight="1" x14ac:dyDescent="0.15">
      <c r="B52" s="1173"/>
      <c r="C52" s="1174"/>
      <c r="D52" s="104"/>
      <c r="E52" s="1175" t="s">
        <v>43</v>
      </c>
      <c r="F52" s="1175"/>
      <c r="G52" s="1175"/>
      <c r="H52" s="1176"/>
      <c r="I52" s="333">
        <v>10992</v>
      </c>
      <c r="J52" s="334">
        <v>10519</v>
      </c>
      <c r="K52" s="334">
        <v>10009</v>
      </c>
      <c r="L52" s="334">
        <v>9644</v>
      </c>
      <c r="M52" s="335">
        <v>9162</v>
      </c>
    </row>
    <row r="53" spans="2:13" ht="27.75" customHeight="1" thickBot="1" x14ac:dyDescent="0.2">
      <c r="B53" s="1177" t="s">
        <v>19</v>
      </c>
      <c r="C53" s="1178"/>
      <c r="D53" s="108"/>
      <c r="E53" s="1179" t="s">
        <v>44</v>
      </c>
      <c r="F53" s="1179"/>
      <c r="G53" s="1179"/>
      <c r="H53" s="1180"/>
      <c r="I53" s="336">
        <v>1036</v>
      </c>
      <c r="J53" s="337">
        <v>689</v>
      </c>
      <c r="K53" s="337">
        <v>739</v>
      </c>
      <c r="L53" s="337">
        <v>928</v>
      </c>
      <c r="M53" s="338">
        <v>1242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FOOLEUNrebpi01+IQCz92UxkYliWSYd4IMlzbN/qGV8/PGiwLiojEN0fYlOAAfCQJezXMlYD14DBTkabjuqvlQ==" saltValue="Qo87e+1GxGwLbTp2jbbk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E53" sqref="E5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1443</v>
      </c>
      <c r="G55" s="339">
        <v>1293</v>
      </c>
      <c r="H55" s="340">
        <v>1499</v>
      </c>
    </row>
    <row r="56" spans="2:8" ht="52.5" customHeight="1" x14ac:dyDescent="0.15">
      <c r="B56" s="120"/>
      <c r="C56" s="1198" t="s">
        <v>47</v>
      </c>
      <c r="D56" s="1198"/>
      <c r="E56" s="1199"/>
      <c r="F56" s="341">
        <v>1134</v>
      </c>
      <c r="G56" s="341">
        <v>760</v>
      </c>
      <c r="H56" s="342">
        <v>292</v>
      </c>
    </row>
    <row r="57" spans="2:8" ht="53.25" customHeight="1" x14ac:dyDescent="0.15">
      <c r="B57" s="120"/>
      <c r="C57" s="1200" t="s">
        <v>48</v>
      </c>
      <c r="D57" s="1200"/>
      <c r="E57" s="1201"/>
      <c r="F57" s="343">
        <v>2809</v>
      </c>
      <c r="G57" s="343">
        <v>2579</v>
      </c>
      <c r="H57" s="344">
        <v>2348</v>
      </c>
    </row>
    <row r="58" spans="2:8" ht="45.75" customHeight="1" x14ac:dyDescent="0.15">
      <c r="B58" s="121"/>
      <c r="C58" s="1188" t="s">
        <v>562</v>
      </c>
      <c r="D58" s="1189"/>
      <c r="E58" s="1190"/>
      <c r="F58" s="345">
        <v>1291</v>
      </c>
      <c r="G58" s="345">
        <v>1112</v>
      </c>
      <c r="H58" s="346">
        <v>884</v>
      </c>
    </row>
    <row r="59" spans="2:8" ht="45.75" customHeight="1" x14ac:dyDescent="0.15">
      <c r="B59" s="121"/>
      <c r="C59" s="1188" t="s">
        <v>563</v>
      </c>
      <c r="D59" s="1189"/>
      <c r="E59" s="1190"/>
      <c r="F59" s="345">
        <v>405</v>
      </c>
      <c r="G59" s="345">
        <v>406</v>
      </c>
      <c r="H59" s="346">
        <v>406</v>
      </c>
    </row>
    <row r="60" spans="2:8" ht="45.75" customHeight="1" x14ac:dyDescent="0.15">
      <c r="B60" s="121"/>
      <c r="C60" s="1188" t="s">
        <v>564</v>
      </c>
      <c r="D60" s="1189"/>
      <c r="E60" s="1190"/>
      <c r="F60" s="345">
        <v>426</v>
      </c>
      <c r="G60" s="345">
        <v>397</v>
      </c>
      <c r="H60" s="346">
        <v>387</v>
      </c>
    </row>
    <row r="61" spans="2:8" ht="45.75" customHeight="1" x14ac:dyDescent="0.15">
      <c r="B61" s="121"/>
      <c r="C61" s="1188" t="s">
        <v>565</v>
      </c>
      <c r="D61" s="1189"/>
      <c r="E61" s="1190"/>
      <c r="F61" s="345">
        <v>310</v>
      </c>
      <c r="G61" s="345">
        <v>326</v>
      </c>
      <c r="H61" s="346">
        <v>350</v>
      </c>
    </row>
    <row r="62" spans="2:8" ht="45.75" customHeight="1" thickBot="1" x14ac:dyDescent="0.2">
      <c r="B62" s="122"/>
      <c r="C62" s="1191" t="s">
        <v>566</v>
      </c>
      <c r="D62" s="1192"/>
      <c r="E62" s="1193"/>
      <c r="F62" s="347">
        <v>173</v>
      </c>
      <c r="G62" s="347">
        <v>172</v>
      </c>
      <c r="H62" s="348">
        <v>152</v>
      </c>
    </row>
    <row r="63" spans="2:8" ht="52.5" customHeight="1" thickBot="1" x14ac:dyDescent="0.2">
      <c r="B63" s="123"/>
      <c r="C63" s="1194" t="s">
        <v>49</v>
      </c>
      <c r="D63" s="1194"/>
      <c r="E63" s="1195"/>
      <c r="F63" s="349">
        <v>5385</v>
      </c>
      <c r="G63" s="349">
        <v>4632</v>
      </c>
      <c r="H63" s="350">
        <v>4140</v>
      </c>
    </row>
    <row r="64" spans="2:8" x14ac:dyDescent="0.15"/>
  </sheetData>
  <sheetProtection algorithmName="SHA-512" hashValue="eVFu2jufBTu5Tr+bWfvKQV+dZh2Mvv7NE68BieZen1dCwD6jhnbmkDXbox1YHIJMA2JqwyxdCyaeQkgmURNtsg==" saltValue="QMHuAiUN8A4URX9HwA/7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110371</v>
      </c>
      <c r="E3" s="142"/>
      <c r="F3" s="143">
        <v>117234</v>
      </c>
      <c r="G3" s="144"/>
      <c r="H3" s="145"/>
    </row>
    <row r="4" spans="1:8" x14ac:dyDescent="0.15">
      <c r="A4" s="146"/>
      <c r="B4" s="147"/>
      <c r="C4" s="148"/>
      <c r="D4" s="149">
        <v>78971</v>
      </c>
      <c r="E4" s="150"/>
      <c r="F4" s="151">
        <v>59796</v>
      </c>
      <c r="G4" s="152"/>
      <c r="H4" s="153"/>
    </row>
    <row r="5" spans="1:8" x14ac:dyDescent="0.15">
      <c r="A5" s="134" t="s">
        <v>517</v>
      </c>
      <c r="B5" s="139"/>
      <c r="C5" s="140"/>
      <c r="D5" s="141">
        <v>68193</v>
      </c>
      <c r="E5" s="142"/>
      <c r="F5" s="143">
        <v>97758</v>
      </c>
      <c r="G5" s="144"/>
      <c r="H5" s="145"/>
    </row>
    <row r="6" spans="1:8" x14ac:dyDescent="0.15">
      <c r="A6" s="146"/>
      <c r="B6" s="147"/>
      <c r="C6" s="148"/>
      <c r="D6" s="149">
        <v>42377</v>
      </c>
      <c r="E6" s="150"/>
      <c r="F6" s="151">
        <v>45946</v>
      </c>
      <c r="G6" s="152"/>
      <c r="H6" s="153"/>
    </row>
    <row r="7" spans="1:8" x14ac:dyDescent="0.15">
      <c r="A7" s="134" t="s">
        <v>518</v>
      </c>
      <c r="B7" s="139"/>
      <c r="C7" s="140"/>
      <c r="D7" s="141">
        <v>76626</v>
      </c>
      <c r="E7" s="142"/>
      <c r="F7" s="143">
        <v>91338</v>
      </c>
      <c r="G7" s="144"/>
      <c r="H7" s="145"/>
    </row>
    <row r="8" spans="1:8" x14ac:dyDescent="0.15">
      <c r="A8" s="146"/>
      <c r="B8" s="147"/>
      <c r="C8" s="148"/>
      <c r="D8" s="149">
        <v>53196</v>
      </c>
      <c r="E8" s="150"/>
      <c r="F8" s="151">
        <v>43989</v>
      </c>
      <c r="G8" s="152"/>
      <c r="H8" s="153"/>
    </row>
    <row r="9" spans="1:8" x14ac:dyDescent="0.15">
      <c r="A9" s="134" t="s">
        <v>519</v>
      </c>
      <c r="B9" s="139"/>
      <c r="C9" s="140"/>
      <c r="D9" s="141">
        <v>85169</v>
      </c>
      <c r="E9" s="142"/>
      <c r="F9" s="143">
        <v>103975</v>
      </c>
      <c r="G9" s="144"/>
      <c r="H9" s="145"/>
    </row>
    <row r="10" spans="1:8" x14ac:dyDescent="0.15">
      <c r="A10" s="146"/>
      <c r="B10" s="147"/>
      <c r="C10" s="148"/>
      <c r="D10" s="149">
        <v>59010</v>
      </c>
      <c r="E10" s="150"/>
      <c r="F10" s="151">
        <v>52698</v>
      </c>
      <c r="G10" s="152"/>
      <c r="H10" s="153"/>
    </row>
    <row r="11" spans="1:8" x14ac:dyDescent="0.15">
      <c r="A11" s="134" t="s">
        <v>520</v>
      </c>
      <c r="B11" s="139"/>
      <c r="C11" s="140"/>
      <c r="D11" s="141">
        <v>101202</v>
      </c>
      <c r="E11" s="142"/>
      <c r="F11" s="143">
        <v>112678</v>
      </c>
      <c r="G11" s="144"/>
      <c r="H11" s="145"/>
    </row>
    <row r="12" spans="1:8" x14ac:dyDescent="0.15">
      <c r="A12" s="146"/>
      <c r="B12" s="147"/>
      <c r="C12" s="154"/>
      <c r="D12" s="149">
        <v>78782</v>
      </c>
      <c r="E12" s="150"/>
      <c r="F12" s="151">
        <v>55165</v>
      </c>
      <c r="G12" s="152"/>
      <c r="H12" s="153"/>
    </row>
    <row r="13" spans="1:8" x14ac:dyDescent="0.15">
      <c r="A13" s="134"/>
      <c r="B13" s="139"/>
      <c r="C13" s="140"/>
      <c r="D13" s="141">
        <v>88312</v>
      </c>
      <c r="E13" s="142"/>
      <c r="F13" s="143">
        <v>104597</v>
      </c>
      <c r="G13" s="155"/>
      <c r="H13" s="145"/>
    </row>
    <row r="14" spans="1:8" x14ac:dyDescent="0.15">
      <c r="A14" s="146"/>
      <c r="B14" s="147"/>
      <c r="C14" s="148"/>
      <c r="D14" s="149">
        <v>62467</v>
      </c>
      <c r="E14" s="150"/>
      <c r="F14" s="151">
        <v>51519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8.93</v>
      </c>
      <c r="C19" s="156">
        <f>ROUND(VALUE(SUBSTITUTE(実質収支比率等に係る経年分析!G$48,"▲","-")),2)</f>
        <v>8.8800000000000008</v>
      </c>
      <c r="D19" s="156">
        <f>ROUND(VALUE(SUBSTITUTE(実質収支比率等に係る経年分析!H$48,"▲","-")),2)</f>
        <v>9.83</v>
      </c>
      <c r="E19" s="156">
        <f>ROUND(VALUE(SUBSTITUTE(実質収支比率等に係る経年分析!I$48,"▲","-")),2)</f>
        <v>10.63</v>
      </c>
      <c r="F19" s="156">
        <f>ROUND(VALUE(SUBSTITUTE(実質収支比率等に係る経年分析!J$48,"▲","-")),2)</f>
        <v>9.93</v>
      </c>
    </row>
    <row r="20" spans="1:11" x14ac:dyDescent="0.15">
      <c r="A20" s="156" t="s">
        <v>53</v>
      </c>
      <c r="B20" s="156">
        <f>ROUND(VALUE(SUBSTITUTE(実質収支比率等に係る経年分析!F$47,"▲","-")),2)</f>
        <v>23.6</v>
      </c>
      <c r="C20" s="156">
        <f>ROUND(VALUE(SUBSTITUTE(実質収支比率等に係る経年分析!G$47,"▲","-")),2)</f>
        <v>24.71</v>
      </c>
      <c r="D20" s="156">
        <f>ROUND(VALUE(SUBSTITUTE(実質収支比率等に係る経年分析!H$47,"▲","-")),2)</f>
        <v>23.09</v>
      </c>
      <c r="E20" s="156">
        <f>ROUND(VALUE(SUBSTITUTE(実質収支比率等に係る経年分析!I$47,"▲","-")),2)</f>
        <v>20.71</v>
      </c>
      <c r="F20" s="156">
        <f>ROUND(VALUE(SUBSTITUTE(実質収支比率等に係る経年分析!J$47,"▲","-")),2)</f>
        <v>23.59</v>
      </c>
    </row>
    <row r="21" spans="1:11" x14ac:dyDescent="0.15">
      <c r="A21" s="156" t="s">
        <v>54</v>
      </c>
      <c r="B21" s="156">
        <f>IF(ISNUMBER(VALUE(SUBSTITUTE(実質収支比率等に係る経年分析!F$49,"▲","-"))),ROUND(VALUE(SUBSTITUTE(実質収支比率等に係る経年分析!F$49,"▲","-")),2),NA())</f>
        <v>2.21</v>
      </c>
      <c r="C21" s="156">
        <f>IF(ISNUMBER(VALUE(SUBSTITUTE(実質収支比率等に係る経年分析!G$49,"▲","-"))),ROUND(VALUE(SUBSTITUTE(実質収支比率等に係る経年分析!G$49,"▲","-")),2),NA())</f>
        <v>2.5499999999999998</v>
      </c>
      <c r="D21" s="156">
        <f>IF(ISNUMBER(VALUE(SUBSTITUTE(実質収支比率等に係る経年分析!H$49,"▲","-"))),ROUND(VALUE(SUBSTITUTE(実質収支比率等に係る経年分析!H$49,"▲","-")),2),NA())</f>
        <v>-1.67</v>
      </c>
      <c r="E21" s="156">
        <f>IF(ISNUMBER(VALUE(SUBSTITUTE(実質収支比率等に係る経年分析!I$49,"▲","-"))),ROUND(VALUE(SUBSTITUTE(実質収支比率等に係る経年分析!I$49,"▲","-")),2),NA())</f>
        <v>-1.6</v>
      </c>
      <c r="F21" s="156">
        <f>IF(ISNUMBER(VALUE(SUBSTITUTE(実質収支比率等に係る経年分析!J$49,"▲","-"))),ROUND(VALUE(SUBSTITUTE(実質収支比率等に係る経年分析!J$49,"▲","-")),2),NA())</f>
        <v>2.72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介護サービス事業特別会計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0.14000000000000001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0.11</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0.28000000000000003</v>
      </c>
    </row>
    <row r="34" spans="1:16" x14ac:dyDescent="0.15">
      <c r="A34" s="157" t="str">
        <f>IF(連結実質赤字比率に係る赤字・黒字の構成分析!C$36="",NA(),連結実質赤字比率に係る赤字・黒字の構成分析!C$36)</f>
        <v>後期高齢者医療特別会計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0.28999999999999998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0.84</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4.12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4.28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4.71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4.7300000000000004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8.92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8.8800000000000008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9.83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10.62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9.92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1117</v>
      </c>
      <c r="E42" s="158"/>
      <c r="F42" s="158"/>
      <c r="G42" s="158">
        <f>'実質公債費比率（分子）の構造'!L$52</f>
        <v>1121</v>
      </c>
      <c r="H42" s="158"/>
      <c r="I42" s="158"/>
      <c r="J42" s="158">
        <f>'実質公債費比率（分子）の構造'!M$52</f>
        <v>1132</v>
      </c>
      <c r="K42" s="158"/>
      <c r="L42" s="158"/>
      <c r="M42" s="158">
        <f>'実質公債費比率（分子）の構造'!N$52</f>
        <v>1125</v>
      </c>
      <c r="N42" s="158"/>
      <c r="O42" s="158"/>
      <c r="P42" s="158">
        <f>'実質公債費比率（分子）の構造'!O$52</f>
        <v>1102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v>
      </c>
      <c r="C44" s="158"/>
      <c r="D44" s="158"/>
      <c r="E44" s="158">
        <f>'実質公債費比率（分子）の構造'!L$50</f>
        <v>2</v>
      </c>
      <c r="F44" s="158"/>
      <c r="G44" s="158"/>
      <c r="H44" s="158">
        <f>'実質公債費比率（分子）の構造'!M$50</f>
        <v>2</v>
      </c>
      <c r="I44" s="158"/>
      <c r="J44" s="158"/>
      <c r="K44" s="158">
        <f>'実質公債費比率（分子）の構造'!N$50</f>
        <v>2</v>
      </c>
      <c r="L44" s="158"/>
      <c r="M44" s="158"/>
      <c r="N44" s="158">
        <f>'実質公債費比率（分子）の構造'!O$50</f>
        <v>16</v>
      </c>
      <c r="O44" s="158"/>
      <c r="P44" s="158"/>
    </row>
    <row r="45" spans="1:16" x14ac:dyDescent="0.15">
      <c r="A45" s="158" t="s">
        <v>63</v>
      </c>
      <c r="B45" s="158">
        <f>'実質公債費比率（分子）の構造'!K$49</f>
        <v>36</v>
      </c>
      <c r="C45" s="158"/>
      <c r="D45" s="158"/>
      <c r="E45" s="158">
        <f>'実質公債費比率（分子）の構造'!L$49</f>
        <v>36</v>
      </c>
      <c r="F45" s="158"/>
      <c r="G45" s="158"/>
      <c r="H45" s="158">
        <f>'実質公債費比率（分子）の構造'!M$49</f>
        <v>60</v>
      </c>
      <c r="I45" s="158"/>
      <c r="J45" s="158"/>
      <c r="K45" s="158">
        <f>'実質公債費比率（分子）の構造'!N$49</f>
        <v>59</v>
      </c>
      <c r="L45" s="158"/>
      <c r="M45" s="158"/>
      <c r="N45" s="158">
        <f>'実質公債費比率（分子）の構造'!O$49</f>
        <v>58</v>
      </c>
      <c r="O45" s="158"/>
      <c r="P45" s="158"/>
    </row>
    <row r="46" spans="1:16" x14ac:dyDescent="0.15">
      <c r="A46" s="158" t="s">
        <v>64</v>
      </c>
      <c r="B46" s="158">
        <f>'実質公債費比率（分子）の構造'!K$48</f>
        <v>58</v>
      </c>
      <c r="C46" s="158"/>
      <c r="D46" s="158"/>
      <c r="E46" s="158">
        <f>'実質公債費比率（分子）の構造'!L$48</f>
        <v>56</v>
      </c>
      <c r="F46" s="158"/>
      <c r="G46" s="158"/>
      <c r="H46" s="158">
        <f>'実質公債費比率（分子）の構造'!M$48</f>
        <v>53</v>
      </c>
      <c r="I46" s="158"/>
      <c r="J46" s="158"/>
      <c r="K46" s="158">
        <f>'実質公債費比率（分子）の構造'!N$48</f>
        <v>46</v>
      </c>
      <c r="L46" s="158"/>
      <c r="M46" s="158"/>
      <c r="N46" s="158">
        <f>'実質公債費比率（分子）の構造'!O$48</f>
        <v>40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1382</v>
      </c>
      <c r="C49" s="158"/>
      <c r="D49" s="158"/>
      <c r="E49" s="158">
        <f>'実質公債費比率（分子）の構造'!L$45</f>
        <v>1382</v>
      </c>
      <c r="F49" s="158"/>
      <c r="G49" s="158"/>
      <c r="H49" s="158">
        <f>'実質公債費比率（分子）の構造'!M$45</f>
        <v>1416</v>
      </c>
      <c r="I49" s="158"/>
      <c r="J49" s="158"/>
      <c r="K49" s="158">
        <f>'実質公債費比率（分子）の構造'!N$45</f>
        <v>1433</v>
      </c>
      <c r="L49" s="158"/>
      <c r="M49" s="158"/>
      <c r="N49" s="158">
        <f>'実質公債費比率（分子）の構造'!O$45</f>
        <v>1446</v>
      </c>
      <c r="O49" s="158"/>
      <c r="P49" s="158"/>
    </row>
    <row r="50" spans="1:16" x14ac:dyDescent="0.15">
      <c r="A50" s="158" t="s">
        <v>67</v>
      </c>
      <c r="B50" s="158" t="e">
        <f>NA()</f>
        <v>#N/A</v>
      </c>
      <c r="C50" s="158">
        <f>IF(ISNUMBER('実質公債費比率（分子）の構造'!K$53),'実質公債費比率（分子）の構造'!K$53,NA())</f>
        <v>361</v>
      </c>
      <c r="D50" s="158" t="e">
        <f>NA()</f>
        <v>#N/A</v>
      </c>
      <c r="E50" s="158" t="e">
        <f>NA()</f>
        <v>#N/A</v>
      </c>
      <c r="F50" s="158">
        <f>IF(ISNUMBER('実質公債費比率（分子）の構造'!L$53),'実質公債費比率（分子）の構造'!L$53,NA())</f>
        <v>355</v>
      </c>
      <c r="G50" s="158" t="e">
        <f>NA()</f>
        <v>#N/A</v>
      </c>
      <c r="H50" s="158" t="e">
        <f>NA()</f>
        <v>#N/A</v>
      </c>
      <c r="I50" s="158">
        <f>IF(ISNUMBER('実質公債費比率（分子）の構造'!M$53),'実質公債費比率（分子）の構造'!M$53,NA())</f>
        <v>399</v>
      </c>
      <c r="J50" s="158" t="e">
        <f>NA()</f>
        <v>#N/A</v>
      </c>
      <c r="K50" s="158" t="e">
        <f>NA()</f>
        <v>#N/A</v>
      </c>
      <c r="L50" s="158">
        <f>IF(ISNUMBER('実質公債費比率（分子）の構造'!N$53),'実質公債費比率（分子）の構造'!N$53,NA())</f>
        <v>415</v>
      </c>
      <c r="M50" s="158" t="e">
        <f>NA()</f>
        <v>#N/A</v>
      </c>
      <c r="N50" s="158" t="e">
        <f>NA()</f>
        <v>#N/A</v>
      </c>
      <c r="O50" s="158">
        <f>IF(ISNUMBER('実質公債費比率（分子）の構造'!O$53),'実質公債費比率（分子）の構造'!O$53,NA())</f>
        <v>458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10992</v>
      </c>
      <c r="E56" s="157"/>
      <c r="F56" s="157"/>
      <c r="G56" s="157">
        <f>'将来負担比率（分子）の構造'!J$52</f>
        <v>10519</v>
      </c>
      <c r="H56" s="157"/>
      <c r="I56" s="157"/>
      <c r="J56" s="157">
        <f>'将来負担比率（分子）の構造'!K$52</f>
        <v>10009</v>
      </c>
      <c r="K56" s="157"/>
      <c r="L56" s="157"/>
      <c r="M56" s="157">
        <f>'将来負担比率（分子）の構造'!L$52</f>
        <v>9644</v>
      </c>
      <c r="N56" s="157"/>
      <c r="O56" s="157"/>
      <c r="P56" s="157">
        <f>'将来負担比率（分子）の構造'!M$52</f>
        <v>9162</v>
      </c>
    </row>
    <row r="57" spans="1:16" x14ac:dyDescent="0.15">
      <c r="A57" s="157" t="s">
        <v>42</v>
      </c>
      <c r="B57" s="157"/>
      <c r="C57" s="157"/>
      <c r="D57" s="157">
        <f>'将来負担比率（分子）の構造'!I$51</f>
        <v>21</v>
      </c>
      <c r="E57" s="157"/>
      <c r="F57" s="157"/>
      <c r="G57" s="157">
        <f>'将来負担比率（分子）の構造'!J$51</f>
        <v>7</v>
      </c>
      <c r="H57" s="157"/>
      <c r="I57" s="157"/>
      <c r="J57" s="157">
        <f>'将来負担比率（分子）の構造'!K$51</f>
        <v>1</v>
      </c>
      <c r="K57" s="157"/>
      <c r="L57" s="157"/>
      <c r="M57" s="157">
        <f>'将来負担比率（分子）の構造'!L$51</f>
        <v>1</v>
      </c>
      <c r="N57" s="157"/>
      <c r="O57" s="157"/>
      <c r="P57" s="157">
        <f>'将来負担比率（分子）の構造'!M$51</f>
        <v>0</v>
      </c>
    </row>
    <row r="58" spans="1:16" x14ac:dyDescent="0.15">
      <c r="A58" s="157" t="s">
        <v>41</v>
      </c>
      <c r="B58" s="157"/>
      <c r="C58" s="157"/>
      <c r="D58" s="157">
        <f>'将来負担比率（分子）の構造'!I$50</f>
        <v>4415</v>
      </c>
      <c r="E58" s="157"/>
      <c r="F58" s="157"/>
      <c r="G58" s="157">
        <f>'将来負担比率（分子）の構造'!J$50</f>
        <v>4592</v>
      </c>
      <c r="H58" s="157"/>
      <c r="I58" s="157"/>
      <c r="J58" s="157">
        <f>'将来負担比率（分子）の構造'!K$50</f>
        <v>4409</v>
      </c>
      <c r="K58" s="157"/>
      <c r="L58" s="157"/>
      <c r="M58" s="157">
        <f>'将来負担比率（分子）の構造'!L$50</f>
        <v>3845</v>
      </c>
      <c r="N58" s="157"/>
      <c r="O58" s="157"/>
      <c r="P58" s="157">
        <f>'将来負担比率（分子）の構造'!M$50</f>
        <v>3554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2118</v>
      </c>
      <c r="C62" s="157"/>
      <c r="D62" s="157"/>
      <c r="E62" s="157">
        <f>'将来負担比率（分子）の構造'!J$45</f>
        <v>2104</v>
      </c>
      <c r="F62" s="157"/>
      <c r="G62" s="157"/>
      <c r="H62" s="157">
        <f>'将来負担比率（分子）の構造'!K$45</f>
        <v>2112</v>
      </c>
      <c r="I62" s="157"/>
      <c r="J62" s="157"/>
      <c r="K62" s="157">
        <f>'将来負担比率（分子）の構造'!L$45</f>
        <v>2111</v>
      </c>
      <c r="L62" s="157"/>
      <c r="M62" s="157"/>
      <c r="N62" s="157">
        <f>'将来負担比率（分子）の構造'!M$45</f>
        <v>2101</v>
      </c>
      <c r="O62" s="157"/>
      <c r="P62" s="157"/>
    </row>
    <row r="63" spans="1:16" x14ac:dyDescent="0.15">
      <c r="A63" s="157" t="s">
        <v>34</v>
      </c>
      <c r="B63" s="157">
        <f>'将来負担比率（分子）の構造'!I$44</f>
        <v>614</v>
      </c>
      <c r="C63" s="157"/>
      <c r="D63" s="157"/>
      <c r="E63" s="157">
        <f>'将来負担比率（分子）の構造'!J$44</f>
        <v>577</v>
      </c>
      <c r="F63" s="157"/>
      <c r="G63" s="157"/>
      <c r="H63" s="157">
        <f>'将来負担比率（分子）の構造'!K$44</f>
        <v>516</v>
      </c>
      <c r="I63" s="157"/>
      <c r="J63" s="157"/>
      <c r="K63" s="157">
        <f>'将来負担比率（分子）の構造'!L$44</f>
        <v>474</v>
      </c>
      <c r="L63" s="157"/>
      <c r="M63" s="157"/>
      <c r="N63" s="157">
        <f>'将来負担比率（分子）の構造'!M$44</f>
        <v>462</v>
      </c>
      <c r="O63" s="157"/>
      <c r="P63" s="157"/>
    </row>
    <row r="64" spans="1:16" x14ac:dyDescent="0.15">
      <c r="A64" s="157" t="s">
        <v>33</v>
      </c>
      <c r="B64" s="157">
        <f>'将来負担比率（分子）の構造'!I$43</f>
        <v>626</v>
      </c>
      <c r="C64" s="157"/>
      <c r="D64" s="157"/>
      <c r="E64" s="157">
        <f>'将来負担比率（分子）の構造'!J$43</f>
        <v>532</v>
      </c>
      <c r="F64" s="157"/>
      <c r="G64" s="157"/>
      <c r="H64" s="157">
        <f>'将来負担比率（分子）の構造'!K$43</f>
        <v>516</v>
      </c>
      <c r="I64" s="157"/>
      <c r="J64" s="157"/>
      <c r="K64" s="157">
        <f>'将来負担比率（分子）の構造'!L$43</f>
        <v>494</v>
      </c>
      <c r="L64" s="157"/>
      <c r="M64" s="157"/>
      <c r="N64" s="157">
        <f>'将来負担比率（分子）の構造'!M$43</f>
        <v>459</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13106</v>
      </c>
      <c r="C66" s="157"/>
      <c r="D66" s="157"/>
      <c r="E66" s="157">
        <f>'将来負担比率（分子）の構造'!J$41</f>
        <v>12595</v>
      </c>
      <c r="F66" s="157"/>
      <c r="G66" s="157"/>
      <c r="H66" s="157">
        <f>'将来負担比率（分子）の構造'!K$41</f>
        <v>12014</v>
      </c>
      <c r="I66" s="157"/>
      <c r="J66" s="157"/>
      <c r="K66" s="157">
        <f>'将来負担比率（分子）の構造'!L$41</f>
        <v>11339</v>
      </c>
      <c r="L66" s="157"/>
      <c r="M66" s="157"/>
      <c r="N66" s="157">
        <f>'将来負担比率（分子）の構造'!M$41</f>
        <v>10936</v>
      </c>
      <c r="O66" s="157"/>
      <c r="P66" s="157"/>
    </row>
    <row r="67" spans="1:16" x14ac:dyDescent="0.15">
      <c r="A67" s="157" t="s">
        <v>71</v>
      </c>
      <c r="B67" s="157" t="e">
        <f>NA()</f>
        <v>#N/A</v>
      </c>
      <c r="C67" s="157">
        <f>IF(ISNUMBER('将来負担比率（分子）の構造'!I$53), IF('将来負担比率（分子）の構造'!I$53 &lt; 0, 0, '将来負担比率（分子）の構造'!I$53), NA())</f>
        <v>1036</v>
      </c>
      <c r="D67" s="157" t="e">
        <f>NA()</f>
        <v>#N/A</v>
      </c>
      <c r="E67" s="157" t="e">
        <f>NA()</f>
        <v>#N/A</v>
      </c>
      <c r="F67" s="157">
        <f>IF(ISNUMBER('将来負担比率（分子）の構造'!J$53), IF('将来負担比率（分子）の構造'!J$53 &lt; 0, 0, '将来負担比率（分子）の構造'!J$53), NA())</f>
        <v>689</v>
      </c>
      <c r="G67" s="157" t="e">
        <f>NA()</f>
        <v>#N/A</v>
      </c>
      <c r="H67" s="157" t="e">
        <f>NA()</f>
        <v>#N/A</v>
      </c>
      <c r="I67" s="157">
        <f>IF(ISNUMBER('将来負担比率（分子）の構造'!K$53), IF('将来負担比率（分子）の構造'!K$53 &lt; 0, 0, '将来負担比率（分子）の構造'!K$53), NA())</f>
        <v>739</v>
      </c>
      <c r="J67" s="157" t="e">
        <f>NA()</f>
        <v>#N/A</v>
      </c>
      <c r="K67" s="157" t="e">
        <f>NA()</f>
        <v>#N/A</v>
      </c>
      <c r="L67" s="157">
        <f>IF(ISNUMBER('将来負担比率（分子）の構造'!L$53), IF('将来負担比率（分子）の構造'!L$53 &lt; 0, 0, '将来負担比率（分子）の構造'!L$53), NA())</f>
        <v>928</v>
      </c>
      <c r="M67" s="157" t="e">
        <f>NA()</f>
        <v>#N/A</v>
      </c>
      <c r="N67" s="157" t="e">
        <f>NA()</f>
        <v>#N/A</v>
      </c>
      <c r="O67" s="157">
        <f>IF(ISNUMBER('将来負担比率（分子）の構造'!M$53), IF('将来負担比率（分子）の構造'!M$53 &lt; 0, 0, '将来負担比率（分子）の構造'!M$53), NA())</f>
        <v>1242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1443</v>
      </c>
      <c r="C72" s="161">
        <f>基金残高に係る経年分析!G55</f>
        <v>1293</v>
      </c>
      <c r="D72" s="161">
        <f>基金残高に係る経年分析!H55</f>
        <v>1499</v>
      </c>
    </row>
    <row r="73" spans="1:16" x14ac:dyDescent="0.15">
      <c r="A73" s="160" t="s">
        <v>74</v>
      </c>
      <c r="B73" s="161">
        <f>基金残高に係る経年分析!F56</f>
        <v>1134</v>
      </c>
      <c r="C73" s="161">
        <f>基金残高に係る経年分析!G56</f>
        <v>760</v>
      </c>
      <c r="D73" s="161">
        <f>基金残高に係る経年分析!H56</f>
        <v>292</v>
      </c>
    </row>
    <row r="74" spans="1:16" x14ac:dyDescent="0.15">
      <c r="A74" s="160" t="s">
        <v>75</v>
      </c>
      <c r="B74" s="161">
        <f>基金残高に係る経年分析!F57</f>
        <v>2809</v>
      </c>
      <c r="C74" s="161">
        <f>基金残高に係る経年分析!G57</f>
        <v>2579</v>
      </c>
      <c r="D74" s="161">
        <f>基金残高に係る経年分析!H57</f>
        <v>2348</v>
      </c>
    </row>
  </sheetData>
  <sheetProtection algorithmName="SHA-512" hashValue="UaGQMRM9o4KCWpDONVMfcxmrm0/2/OFJTnnS/vJNd5sDHs9Ch7SOuMKhi2MWROXG20EQT816WUAVhvflB9opLw==" saltValue="IIOhE9zyryLgnq2WBPqI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15" sqref="CR15:CY15"/>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1406389</v>
      </c>
      <c r="S5" s="664"/>
      <c r="T5" s="664"/>
      <c r="U5" s="664"/>
      <c r="V5" s="664"/>
      <c r="W5" s="664"/>
      <c r="X5" s="664"/>
      <c r="Y5" s="689"/>
      <c r="Z5" s="702">
        <v>11.8</v>
      </c>
      <c r="AA5" s="702"/>
      <c r="AB5" s="702"/>
      <c r="AC5" s="702"/>
      <c r="AD5" s="703">
        <v>1406389</v>
      </c>
      <c r="AE5" s="703"/>
      <c r="AF5" s="703"/>
      <c r="AG5" s="703"/>
      <c r="AH5" s="703"/>
      <c r="AI5" s="703"/>
      <c r="AJ5" s="703"/>
      <c r="AK5" s="703"/>
      <c r="AL5" s="690">
        <v>21.8</v>
      </c>
      <c r="AM5" s="672"/>
      <c r="AN5" s="672"/>
      <c r="AO5" s="691"/>
      <c r="AP5" s="666" t="s">
        <v>216</v>
      </c>
      <c r="AQ5" s="667"/>
      <c r="AR5" s="667"/>
      <c r="AS5" s="667"/>
      <c r="AT5" s="667"/>
      <c r="AU5" s="667"/>
      <c r="AV5" s="667"/>
      <c r="AW5" s="667"/>
      <c r="AX5" s="667"/>
      <c r="AY5" s="667"/>
      <c r="AZ5" s="667"/>
      <c r="BA5" s="667"/>
      <c r="BB5" s="667"/>
      <c r="BC5" s="667"/>
      <c r="BD5" s="667"/>
      <c r="BE5" s="667"/>
      <c r="BF5" s="668"/>
      <c r="BG5" s="608">
        <v>1406389</v>
      </c>
      <c r="BH5" s="609"/>
      <c r="BI5" s="609"/>
      <c r="BJ5" s="609"/>
      <c r="BK5" s="609"/>
      <c r="BL5" s="609"/>
      <c r="BM5" s="609"/>
      <c r="BN5" s="610"/>
      <c r="BO5" s="646">
        <v>100</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149930</v>
      </c>
      <c r="S6" s="609"/>
      <c r="T6" s="609"/>
      <c r="U6" s="609"/>
      <c r="V6" s="609"/>
      <c r="W6" s="609"/>
      <c r="X6" s="609"/>
      <c r="Y6" s="610"/>
      <c r="Z6" s="646">
        <v>1.3</v>
      </c>
      <c r="AA6" s="646"/>
      <c r="AB6" s="646"/>
      <c r="AC6" s="646"/>
      <c r="AD6" s="647">
        <v>149930</v>
      </c>
      <c r="AE6" s="647"/>
      <c r="AF6" s="647"/>
      <c r="AG6" s="647"/>
      <c r="AH6" s="647"/>
      <c r="AI6" s="647"/>
      <c r="AJ6" s="647"/>
      <c r="AK6" s="647"/>
      <c r="AL6" s="611">
        <v>2.2999999999999998</v>
      </c>
      <c r="AM6" s="612"/>
      <c r="AN6" s="612"/>
      <c r="AO6" s="648"/>
      <c r="AP6" s="605" t="s">
        <v>221</v>
      </c>
      <c r="AQ6" s="606"/>
      <c r="AR6" s="606"/>
      <c r="AS6" s="606"/>
      <c r="AT6" s="606"/>
      <c r="AU6" s="606"/>
      <c r="AV6" s="606"/>
      <c r="AW6" s="606"/>
      <c r="AX6" s="606"/>
      <c r="AY6" s="606"/>
      <c r="AZ6" s="606"/>
      <c r="BA6" s="606"/>
      <c r="BB6" s="606"/>
      <c r="BC6" s="606"/>
      <c r="BD6" s="606"/>
      <c r="BE6" s="606"/>
      <c r="BF6" s="607"/>
      <c r="BG6" s="608">
        <v>1406389</v>
      </c>
      <c r="BH6" s="609"/>
      <c r="BI6" s="609"/>
      <c r="BJ6" s="609"/>
      <c r="BK6" s="609"/>
      <c r="BL6" s="609"/>
      <c r="BM6" s="609"/>
      <c r="BN6" s="610"/>
      <c r="BO6" s="646">
        <v>100</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91984</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91984</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658</v>
      </c>
      <c r="S7" s="609"/>
      <c r="T7" s="609"/>
      <c r="U7" s="609"/>
      <c r="V7" s="609"/>
      <c r="W7" s="609"/>
      <c r="X7" s="609"/>
      <c r="Y7" s="610"/>
      <c r="Z7" s="646">
        <v>0</v>
      </c>
      <c r="AA7" s="646"/>
      <c r="AB7" s="646"/>
      <c r="AC7" s="646"/>
      <c r="AD7" s="647">
        <v>658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595678</v>
      </c>
      <c r="BH7" s="609"/>
      <c r="BI7" s="609"/>
      <c r="BJ7" s="609"/>
      <c r="BK7" s="609"/>
      <c r="BL7" s="609"/>
      <c r="BM7" s="609"/>
      <c r="BN7" s="610"/>
      <c r="BO7" s="646">
        <v>42.4</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1922157</v>
      </c>
      <c r="CS7" s="609"/>
      <c r="CT7" s="609"/>
      <c r="CU7" s="609"/>
      <c r="CV7" s="609"/>
      <c r="CW7" s="609"/>
      <c r="CX7" s="609"/>
      <c r="CY7" s="610"/>
      <c r="CZ7" s="646">
        <v>17.100000000000001</v>
      </c>
      <c r="DA7" s="646"/>
      <c r="DB7" s="646"/>
      <c r="DC7" s="646"/>
      <c r="DD7" s="614">
        <v>24273</v>
      </c>
      <c r="DE7" s="609"/>
      <c r="DF7" s="609"/>
      <c r="DG7" s="609"/>
      <c r="DH7" s="609"/>
      <c r="DI7" s="609"/>
      <c r="DJ7" s="609"/>
      <c r="DK7" s="609"/>
      <c r="DL7" s="609"/>
      <c r="DM7" s="609"/>
      <c r="DN7" s="609"/>
      <c r="DO7" s="609"/>
      <c r="DP7" s="610"/>
      <c r="DQ7" s="614">
        <v>1488157</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15415</v>
      </c>
      <c r="S8" s="609"/>
      <c r="T8" s="609"/>
      <c r="U8" s="609"/>
      <c r="V8" s="609"/>
      <c r="W8" s="609"/>
      <c r="X8" s="609"/>
      <c r="Y8" s="610"/>
      <c r="Z8" s="646">
        <v>0.1</v>
      </c>
      <c r="AA8" s="646"/>
      <c r="AB8" s="646"/>
      <c r="AC8" s="646"/>
      <c r="AD8" s="647">
        <v>15415</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19778</v>
      </c>
      <c r="BH8" s="609"/>
      <c r="BI8" s="609"/>
      <c r="BJ8" s="609"/>
      <c r="BK8" s="609"/>
      <c r="BL8" s="609"/>
      <c r="BM8" s="609"/>
      <c r="BN8" s="610"/>
      <c r="BO8" s="646">
        <v>1.4</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3054262</v>
      </c>
      <c r="CS8" s="609"/>
      <c r="CT8" s="609"/>
      <c r="CU8" s="609"/>
      <c r="CV8" s="609"/>
      <c r="CW8" s="609"/>
      <c r="CX8" s="609"/>
      <c r="CY8" s="610"/>
      <c r="CZ8" s="646">
        <v>27.2</v>
      </c>
      <c r="DA8" s="646"/>
      <c r="DB8" s="646"/>
      <c r="DC8" s="646"/>
      <c r="DD8" s="614">
        <v>54328</v>
      </c>
      <c r="DE8" s="609"/>
      <c r="DF8" s="609"/>
      <c r="DG8" s="609"/>
      <c r="DH8" s="609"/>
      <c r="DI8" s="609"/>
      <c r="DJ8" s="609"/>
      <c r="DK8" s="609"/>
      <c r="DL8" s="609"/>
      <c r="DM8" s="609"/>
      <c r="DN8" s="609"/>
      <c r="DO8" s="609"/>
      <c r="DP8" s="610"/>
      <c r="DQ8" s="614">
        <v>1801764</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21334</v>
      </c>
      <c r="S9" s="609"/>
      <c r="T9" s="609"/>
      <c r="U9" s="609"/>
      <c r="V9" s="609"/>
      <c r="W9" s="609"/>
      <c r="X9" s="609"/>
      <c r="Y9" s="610"/>
      <c r="Z9" s="646">
        <v>0.2</v>
      </c>
      <c r="AA9" s="646"/>
      <c r="AB9" s="646"/>
      <c r="AC9" s="646"/>
      <c r="AD9" s="647">
        <v>21334</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498779</v>
      </c>
      <c r="BH9" s="609"/>
      <c r="BI9" s="609"/>
      <c r="BJ9" s="609"/>
      <c r="BK9" s="609"/>
      <c r="BL9" s="609"/>
      <c r="BM9" s="609"/>
      <c r="BN9" s="610"/>
      <c r="BO9" s="646">
        <v>35.5</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1108241</v>
      </c>
      <c r="CS9" s="609"/>
      <c r="CT9" s="609"/>
      <c r="CU9" s="609"/>
      <c r="CV9" s="609"/>
      <c r="CW9" s="609"/>
      <c r="CX9" s="609"/>
      <c r="CY9" s="610"/>
      <c r="CZ9" s="646">
        <v>9.9</v>
      </c>
      <c r="DA9" s="646"/>
      <c r="DB9" s="646"/>
      <c r="DC9" s="646"/>
      <c r="DD9" s="614">
        <v>136302</v>
      </c>
      <c r="DE9" s="609"/>
      <c r="DF9" s="609"/>
      <c r="DG9" s="609"/>
      <c r="DH9" s="609"/>
      <c r="DI9" s="609"/>
      <c r="DJ9" s="609"/>
      <c r="DK9" s="609"/>
      <c r="DL9" s="609"/>
      <c r="DM9" s="609"/>
      <c r="DN9" s="609"/>
      <c r="DO9" s="609"/>
      <c r="DP9" s="610"/>
      <c r="DQ9" s="614">
        <v>872711</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34163</v>
      </c>
      <c r="BH10" s="609"/>
      <c r="BI10" s="609"/>
      <c r="BJ10" s="609"/>
      <c r="BK10" s="609"/>
      <c r="BL10" s="609"/>
      <c r="BM10" s="609"/>
      <c r="BN10" s="610"/>
      <c r="BO10" s="646">
        <v>2.4</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366662</v>
      </c>
      <c r="S11" s="609"/>
      <c r="T11" s="609"/>
      <c r="U11" s="609"/>
      <c r="V11" s="609"/>
      <c r="W11" s="609"/>
      <c r="X11" s="609"/>
      <c r="Y11" s="610"/>
      <c r="Z11" s="611">
        <v>3.1</v>
      </c>
      <c r="AA11" s="612"/>
      <c r="AB11" s="612"/>
      <c r="AC11" s="613"/>
      <c r="AD11" s="614">
        <v>366662</v>
      </c>
      <c r="AE11" s="609"/>
      <c r="AF11" s="609"/>
      <c r="AG11" s="609"/>
      <c r="AH11" s="609"/>
      <c r="AI11" s="609"/>
      <c r="AJ11" s="609"/>
      <c r="AK11" s="610"/>
      <c r="AL11" s="611">
        <v>5.7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42958</v>
      </c>
      <c r="BH11" s="609"/>
      <c r="BI11" s="609"/>
      <c r="BJ11" s="609"/>
      <c r="BK11" s="609"/>
      <c r="BL11" s="609"/>
      <c r="BM11" s="609"/>
      <c r="BN11" s="610"/>
      <c r="BO11" s="646">
        <v>3.1</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581016</v>
      </c>
      <c r="CS11" s="609"/>
      <c r="CT11" s="609"/>
      <c r="CU11" s="609"/>
      <c r="CV11" s="609"/>
      <c r="CW11" s="609"/>
      <c r="CX11" s="609"/>
      <c r="CY11" s="610"/>
      <c r="CZ11" s="646">
        <v>5.2</v>
      </c>
      <c r="DA11" s="646"/>
      <c r="DB11" s="646"/>
      <c r="DC11" s="646"/>
      <c r="DD11" s="614">
        <v>271482</v>
      </c>
      <c r="DE11" s="609"/>
      <c r="DF11" s="609"/>
      <c r="DG11" s="609"/>
      <c r="DH11" s="609"/>
      <c r="DI11" s="609"/>
      <c r="DJ11" s="609"/>
      <c r="DK11" s="609"/>
      <c r="DL11" s="609"/>
      <c r="DM11" s="609"/>
      <c r="DN11" s="609"/>
      <c r="DO11" s="609"/>
      <c r="DP11" s="610"/>
      <c r="DQ11" s="614">
        <v>303418</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651529</v>
      </c>
      <c r="BH12" s="609"/>
      <c r="BI12" s="609"/>
      <c r="BJ12" s="609"/>
      <c r="BK12" s="609"/>
      <c r="BL12" s="609"/>
      <c r="BM12" s="609"/>
      <c r="BN12" s="610"/>
      <c r="BO12" s="646">
        <v>46.3</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381306</v>
      </c>
      <c r="CS12" s="609"/>
      <c r="CT12" s="609"/>
      <c r="CU12" s="609"/>
      <c r="CV12" s="609"/>
      <c r="CW12" s="609"/>
      <c r="CX12" s="609"/>
      <c r="CY12" s="610"/>
      <c r="CZ12" s="646">
        <v>3.4</v>
      </c>
      <c r="DA12" s="646"/>
      <c r="DB12" s="646"/>
      <c r="DC12" s="646"/>
      <c r="DD12" s="614">
        <v>16476</v>
      </c>
      <c r="DE12" s="609"/>
      <c r="DF12" s="609"/>
      <c r="DG12" s="609"/>
      <c r="DH12" s="609"/>
      <c r="DI12" s="609"/>
      <c r="DJ12" s="609"/>
      <c r="DK12" s="609"/>
      <c r="DL12" s="609"/>
      <c r="DM12" s="609"/>
      <c r="DN12" s="609"/>
      <c r="DO12" s="609"/>
      <c r="DP12" s="610"/>
      <c r="DQ12" s="614">
        <v>214057</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647271</v>
      </c>
      <c r="BH13" s="609"/>
      <c r="BI13" s="609"/>
      <c r="BJ13" s="609"/>
      <c r="BK13" s="609"/>
      <c r="BL13" s="609"/>
      <c r="BM13" s="609"/>
      <c r="BN13" s="610"/>
      <c r="BO13" s="646">
        <v>46</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662004</v>
      </c>
      <c r="CS13" s="609"/>
      <c r="CT13" s="609"/>
      <c r="CU13" s="609"/>
      <c r="CV13" s="609"/>
      <c r="CW13" s="609"/>
      <c r="CX13" s="609"/>
      <c r="CY13" s="610"/>
      <c r="CZ13" s="646">
        <v>5.9</v>
      </c>
      <c r="DA13" s="646"/>
      <c r="DB13" s="646"/>
      <c r="DC13" s="646"/>
      <c r="DD13" s="614">
        <v>453522</v>
      </c>
      <c r="DE13" s="609"/>
      <c r="DF13" s="609"/>
      <c r="DG13" s="609"/>
      <c r="DH13" s="609"/>
      <c r="DI13" s="609"/>
      <c r="DJ13" s="609"/>
      <c r="DK13" s="609"/>
      <c r="DL13" s="609"/>
      <c r="DM13" s="609"/>
      <c r="DN13" s="609"/>
      <c r="DO13" s="609"/>
      <c r="DP13" s="610"/>
      <c r="DQ13" s="614">
        <v>180773</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60215</v>
      </c>
      <c r="BH14" s="609"/>
      <c r="BI14" s="609"/>
      <c r="BJ14" s="609"/>
      <c r="BK14" s="609"/>
      <c r="BL14" s="609"/>
      <c r="BM14" s="609"/>
      <c r="BN14" s="610"/>
      <c r="BO14" s="646">
        <v>4.3</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972080</v>
      </c>
      <c r="CS14" s="609"/>
      <c r="CT14" s="609"/>
      <c r="CU14" s="609"/>
      <c r="CV14" s="609"/>
      <c r="CW14" s="609"/>
      <c r="CX14" s="609"/>
      <c r="CY14" s="610"/>
      <c r="CZ14" s="646">
        <v>8.6999999999999993</v>
      </c>
      <c r="DA14" s="646"/>
      <c r="DB14" s="646"/>
      <c r="DC14" s="646"/>
      <c r="DD14" s="614">
        <v>291315</v>
      </c>
      <c r="DE14" s="609"/>
      <c r="DF14" s="609"/>
      <c r="DG14" s="609"/>
      <c r="DH14" s="609"/>
      <c r="DI14" s="609"/>
      <c r="DJ14" s="609"/>
      <c r="DK14" s="609"/>
      <c r="DL14" s="609"/>
      <c r="DM14" s="609"/>
      <c r="DN14" s="609"/>
      <c r="DO14" s="609"/>
      <c r="DP14" s="610"/>
      <c r="DQ14" s="614">
        <v>676914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12202</v>
      </c>
      <c r="S15" s="609"/>
      <c r="T15" s="609"/>
      <c r="U15" s="609"/>
      <c r="V15" s="609"/>
      <c r="W15" s="609"/>
      <c r="X15" s="609"/>
      <c r="Y15" s="610"/>
      <c r="Z15" s="646">
        <v>0.1</v>
      </c>
      <c r="AA15" s="646"/>
      <c r="AB15" s="646"/>
      <c r="AC15" s="646"/>
      <c r="AD15" s="647">
        <v>12202</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98967</v>
      </c>
      <c r="BH15" s="609"/>
      <c r="BI15" s="609"/>
      <c r="BJ15" s="609"/>
      <c r="BK15" s="609"/>
      <c r="BL15" s="609"/>
      <c r="BM15" s="609"/>
      <c r="BN15" s="610"/>
      <c r="BO15" s="646">
        <v>7</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1005587</v>
      </c>
      <c r="CS15" s="609"/>
      <c r="CT15" s="609"/>
      <c r="CU15" s="609"/>
      <c r="CV15" s="609"/>
      <c r="CW15" s="609"/>
      <c r="CX15" s="609"/>
      <c r="CY15" s="610"/>
      <c r="CZ15" s="646">
        <v>9</v>
      </c>
      <c r="DA15" s="646"/>
      <c r="DB15" s="646"/>
      <c r="DC15" s="646"/>
      <c r="DD15" s="614">
        <v>144743</v>
      </c>
      <c r="DE15" s="609"/>
      <c r="DF15" s="609"/>
      <c r="DG15" s="609"/>
      <c r="DH15" s="609"/>
      <c r="DI15" s="609"/>
      <c r="DJ15" s="609"/>
      <c r="DK15" s="609"/>
      <c r="DL15" s="609"/>
      <c r="DM15" s="609"/>
      <c r="DN15" s="609"/>
      <c r="DO15" s="609"/>
      <c r="DP15" s="610"/>
      <c r="DQ15" s="614">
        <v>807911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38460</v>
      </c>
      <c r="S16" s="609"/>
      <c r="T16" s="609"/>
      <c r="U16" s="609"/>
      <c r="V16" s="609"/>
      <c r="W16" s="609"/>
      <c r="X16" s="609"/>
      <c r="Y16" s="610"/>
      <c r="Z16" s="646">
        <v>0.3</v>
      </c>
      <c r="AA16" s="646"/>
      <c r="AB16" s="646"/>
      <c r="AC16" s="646"/>
      <c r="AD16" s="647">
        <v>38460</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56645</v>
      </c>
      <c r="S17" s="609"/>
      <c r="T17" s="609"/>
      <c r="U17" s="609"/>
      <c r="V17" s="609"/>
      <c r="W17" s="609"/>
      <c r="X17" s="609"/>
      <c r="Y17" s="610"/>
      <c r="Z17" s="646">
        <v>0.5</v>
      </c>
      <c r="AA17" s="646"/>
      <c r="AB17" s="646"/>
      <c r="AC17" s="646"/>
      <c r="AD17" s="647">
        <v>56645</v>
      </c>
      <c r="AE17" s="647"/>
      <c r="AF17" s="647"/>
      <c r="AG17" s="647"/>
      <c r="AH17" s="647"/>
      <c r="AI17" s="647"/>
      <c r="AJ17" s="647"/>
      <c r="AK17" s="647"/>
      <c r="AL17" s="611">
        <v>0.9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1446139</v>
      </c>
      <c r="CS17" s="609"/>
      <c r="CT17" s="609"/>
      <c r="CU17" s="609"/>
      <c r="CV17" s="609"/>
      <c r="CW17" s="609"/>
      <c r="CX17" s="609"/>
      <c r="CY17" s="610"/>
      <c r="CZ17" s="646">
        <v>12.9</v>
      </c>
      <c r="DA17" s="646"/>
      <c r="DB17" s="646"/>
      <c r="DC17" s="646"/>
      <c r="DD17" s="614" t="s">
        <v>122</v>
      </c>
      <c r="DE17" s="609"/>
      <c r="DF17" s="609"/>
      <c r="DG17" s="609"/>
      <c r="DH17" s="609"/>
      <c r="DI17" s="609"/>
      <c r="DJ17" s="609"/>
      <c r="DK17" s="609"/>
      <c r="DL17" s="609"/>
      <c r="DM17" s="609"/>
      <c r="DN17" s="609"/>
      <c r="DO17" s="609"/>
      <c r="DP17" s="610"/>
      <c r="DQ17" s="614">
        <v>1445955</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5232</v>
      </c>
      <c r="S18" s="609"/>
      <c r="T18" s="609"/>
      <c r="U18" s="609"/>
      <c r="V18" s="609"/>
      <c r="W18" s="609"/>
      <c r="X18" s="609"/>
      <c r="Y18" s="610"/>
      <c r="Z18" s="646">
        <v>0</v>
      </c>
      <c r="AA18" s="646"/>
      <c r="AB18" s="646"/>
      <c r="AC18" s="646"/>
      <c r="AD18" s="647">
        <v>5232</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50283</v>
      </c>
      <c r="S19" s="609"/>
      <c r="T19" s="609"/>
      <c r="U19" s="609"/>
      <c r="V19" s="609"/>
      <c r="W19" s="609"/>
      <c r="X19" s="609"/>
      <c r="Y19" s="610"/>
      <c r="Z19" s="646">
        <v>0.4</v>
      </c>
      <c r="AA19" s="646"/>
      <c r="AB19" s="646"/>
      <c r="AC19" s="646"/>
      <c r="AD19" s="647">
        <v>50283</v>
      </c>
      <c r="AE19" s="647"/>
      <c r="AF19" s="647"/>
      <c r="AG19" s="647"/>
      <c r="AH19" s="647"/>
      <c r="AI19" s="647"/>
      <c r="AJ19" s="647"/>
      <c r="AK19" s="647"/>
      <c r="AL19" s="611">
        <v>0.8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1130</v>
      </c>
      <c r="S20" s="609"/>
      <c r="T20" s="609"/>
      <c r="U20" s="609"/>
      <c r="V20" s="609"/>
      <c r="W20" s="609"/>
      <c r="X20" s="609"/>
      <c r="Y20" s="610"/>
      <c r="Z20" s="646">
        <v>0</v>
      </c>
      <c r="AA20" s="646"/>
      <c r="AB20" s="646"/>
      <c r="AC20" s="646"/>
      <c r="AD20" s="647">
        <v>1130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11224776</v>
      </c>
      <c r="CS20" s="609"/>
      <c r="CT20" s="609"/>
      <c r="CU20" s="609"/>
      <c r="CV20" s="609"/>
      <c r="CW20" s="609"/>
      <c r="CX20" s="609"/>
      <c r="CY20" s="610"/>
      <c r="CZ20" s="646">
        <v>100</v>
      </c>
      <c r="DA20" s="646"/>
      <c r="DB20" s="646"/>
      <c r="DC20" s="646"/>
      <c r="DD20" s="614">
        <v>1392441</v>
      </c>
      <c r="DE20" s="609"/>
      <c r="DF20" s="609"/>
      <c r="DG20" s="609"/>
      <c r="DH20" s="609"/>
      <c r="DI20" s="609"/>
      <c r="DJ20" s="609"/>
      <c r="DK20" s="609"/>
      <c r="DL20" s="609"/>
      <c r="DM20" s="609"/>
      <c r="DN20" s="609"/>
      <c r="DO20" s="609"/>
      <c r="DP20" s="610"/>
      <c r="DQ20" s="614">
        <v>7883644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4710739</v>
      </c>
      <c r="S21" s="609"/>
      <c r="T21" s="609"/>
      <c r="U21" s="609"/>
      <c r="V21" s="609"/>
      <c r="W21" s="609"/>
      <c r="X21" s="609"/>
      <c r="Y21" s="610"/>
      <c r="Z21" s="646">
        <v>39.700000000000003</v>
      </c>
      <c r="AA21" s="646"/>
      <c r="AB21" s="646"/>
      <c r="AC21" s="646"/>
      <c r="AD21" s="647">
        <v>4392079</v>
      </c>
      <c r="AE21" s="647"/>
      <c r="AF21" s="647"/>
      <c r="AG21" s="647"/>
      <c r="AH21" s="647"/>
      <c r="AI21" s="647"/>
      <c r="AJ21" s="647"/>
      <c r="AK21" s="647"/>
      <c r="AL21" s="611">
        <v>68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4392079</v>
      </c>
      <c r="S22" s="609"/>
      <c r="T22" s="609"/>
      <c r="U22" s="609"/>
      <c r="V22" s="609"/>
      <c r="W22" s="609"/>
      <c r="X22" s="609"/>
      <c r="Y22" s="610"/>
      <c r="Z22" s="646">
        <v>37</v>
      </c>
      <c r="AA22" s="646"/>
      <c r="AB22" s="646"/>
      <c r="AC22" s="646"/>
      <c r="AD22" s="647">
        <v>4392079</v>
      </c>
      <c r="AE22" s="647"/>
      <c r="AF22" s="647"/>
      <c r="AG22" s="647"/>
      <c r="AH22" s="647"/>
      <c r="AI22" s="647"/>
      <c r="AJ22" s="647"/>
      <c r="AK22" s="647"/>
      <c r="AL22" s="611">
        <v>68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318660</v>
      </c>
      <c r="S23" s="609"/>
      <c r="T23" s="609"/>
      <c r="U23" s="609"/>
      <c r="V23" s="609"/>
      <c r="W23" s="609"/>
      <c r="X23" s="609"/>
      <c r="Y23" s="610"/>
      <c r="Z23" s="646">
        <v>2.7</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4704405</v>
      </c>
      <c r="CS24" s="664"/>
      <c r="CT24" s="664"/>
      <c r="CU24" s="664"/>
      <c r="CV24" s="664"/>
      <c r="CW24" s="664"/>
      <c r="CX24" s="664"/>
      <c r="CY24" s="689"/>
      <c r="CZ24" s="690">
        <v>41.9</v>
      </c>
      <c r="DA24" s="672"/>
      <c r="DB24" s="672"/>
      <c r="DC24" s="692"/>
      <c r="DD24" s="688">
        <v>3862336</v>
      </c>
      <c r="DE24" s="664"/>
      <c r="DF24" s="664"/>
      <c r="DG24" s="664"/>
      <c r="DH24" s="664"/>
      <c r="DI24" s="664"/>
      <c r="DJ24" s="664"/>
      <c r="DK24" s="689"/>
      <c r="DL24" s="688">
        <v>3670398</v>
      </c>
      <c r="DM24" s="664"/>
      <c r="DN24" s="664"/>
      <c r="DO24" s="664"/>
      <c r="DP24" s="664"/>
      <c r="DQ24" s="664"/>
      <c r="DR24" s="664"/>
      <c r="DS24" s="664"/>
      <c r="DT24" s="664"/>
      <c r="DU24" s="664"/>
      <c r="DV24" s="689"/>
      <c r="DW24" s="690">
        <v>56.7</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6778434</v>
      </c>
      <c r="S25" s="609"/>
      <c r="T25" s="609"/>
      <c r="U25" s="609"/>
      <c r="V25" s="609"/>
      <c r="W25" s="609"/>
      <c r="X25" s="609"/>
      <c r="Y25" s="610"/>
      <c r="Z25" s="646">
        <v>57.1</v>
      </c>
      <c r="AA25" s="646"/>
      <c r="AB25" s="646"/>
      <c r="AC25" s="646"/>
      <c r="AD25" s="647">
        <v>6459774</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2030523</v>
      </c>
      <c r="CS25" s="621"/>
      <c r="CT25" s="621"/>
      <c r="CU25" s="621"/>
      <c r="CV25" s="621"/>
      <c r="CW25" s="621"/>
      <c r="CX25" s="621"/>
      <c r="CY25" s="622"/>
      <c r="CZ25" s="611">
        <v>18.100000000000001</v>
      </c>
      <c r="DA25" s="623"/>
      <c r="DB25" s="623"/>
      <c r="DC25" s="624"/>
      <c r="DD25" s="614">
        <v>1950962</v>
      </c>
      <c r="DE25" s="621"/>
      <c r="DF25" s="621"/>
      <c r="DG25" s="621"/>
      <c r="DH25" s="621"/>
      <c r="DI25" s="621"/>
      <c r="DJ25" s="621"/>
      <c r="DK25" s="622"/>
      <c r="DL25" s="614">
        <v>1899869</v>
      </c>
      <c r="DM25" s="621"/>
      <c r="DN25" s="621"/>
      <c r="DO25" s="621"/>
      <c r="DP25" s="621"/>
      <c r="DQ25" s="621"/>
      <c r="DR25" s="621"/>
      <c r="DS25" s="621"/>
      <c r="DT25" s="621"/>
      <c r="DU25" s="621"/>
      <c r="DV25" s="622"/>
      <c r="DW25" s="611">
        <v>29.3</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719</v>
      </c>
      <c r="S26" s="609"/>
      <c r="T26" s="609"/>
      <c r="U26" s="609"/>
      <c r="V26" s="609"/>
      <c r="W26" s="609"/>
      <c r="X26" s="609"/>
      <c r="Y26" s="610"/>
      <c r="Z26" s="646">
        <v>0</v>
      </c>
      <c r="AA26" s="646"/>
      <c r="AB26" s="646"/>
      <c r="AC26" s="646"/>
      <c r="AD26" s="647">
        <v>719</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999663</v>
      </c>
      <c r="CS26" s="609"/>
      <c r="CT26" s="609"/>
      <c r="CU26" s="609"/>
      <c r="CV26" s="609"/>
      <c r="CW26" s="609"/>
      <c r="CX26" s="609"/>
      <c r="CY26" s="610"/>
      <c r="CZ26" s="611">
        <v>8.9</v>
      </c>
      <c r="DA26" s="623"/>
      <c r="DB26" s="623"/>
      <c r="DC26" s="624"/>
      <c r="DD26" s="614">
        <v>947138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34410</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1406389</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1227743</v>
      </c>
      <c r="CS27" s="621"/>
      <c r="CT27" s="621"/>
      <c r="CU27" s="621"/>
      <c r="CV27" s="621"/>
      <c r="CW27" s="621"/>
      <c r="CX27" s="621"/>
      <c r="CY27" s="622"/>
      <c r="CZ27" s="611">
        <v>10.9</v>
      </c>
      <c r="DA27" s="623"/>
      <c r="DB27" s="623"/>
      <c r="DC27" s="624"/>
      <c r="DD27" s="614">
        <v>465419</v>
      </c>
      <c r="DE27" s="621"/>
      <c r="DF27" s="621"/>
      <c r="DG27" s="621"/>
      <c r="DH27" s="621"/>
      <c r="DI27" s="621"/>
      <c r="DJ27" s="621"/>
      <c r="DK27" s="622"/>
      <c r="DL27" s="614">
        <v>324574</v>
      </c>
      <c r="DM27" s="621"/>
      <c r="DN27" s="621"/>
      <c r="DO27" s="621"/>
      <c r="DP27" s="621"/>
      <c r="DQ27" s="621"/>
      <c r="DR27" s="621"/>
      <c r="DS27" s="621"/>
      <c r="DT27" s="621"/>
      <c r="DU27" s="621"/>
      <c r="DV27" s="622"/>
      <c r="DW27" s="611">
        <v>5</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167066</v>
      </c>
      <c r="S28" s="609"/>
      <c r="T28" s="609"/>
      <c r="U28" s="609"/>
      <c r="V28" s="609"/>
      <c r="W28" s="609"/>
      <c r="X28" s="609"/>
      <c r="Y28" s="610"/>
      <c r="Z28" s="646">
        <v>1.4</v>
      </c>
      <c r="AA28" s="646"/>
      <c r="AB28" s="646"/>
      <c r="AC28" s="646"/>
      <c r="AD28" s="647">
        <v>518</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1446139</v>
      </c>
      <c r="CS28" s="609"/>
      <c r="CT28" s="609"/>
      <c r="CU28" s="609"/>
      <c r="CV28" s="609"/>
      <c r="CW28" s="609"/>
      <c r="CX28" s="609"/>
      <c r="CY28" s="610"/>
      <c r="CZ28" s="611">
        <v>12.9</v>
      </c>
      <c r="DA28" s="623"/>
      <c r="DB28" s="623"/>
      <c r="DC28" s="624"/>
      <c r="DD28" s="614">
        <v>1445955</v>
      </c>
      <c r="DE28" s="609"/>
      <c r="DF28" s="609"/>
      <c r="DG28" s="609"/>
      <c r="DH28" s="609"/>
      <c r="DI28" s="609"/>
      <c r="DJ28" s="609"/>
      <c r="DK28" s="610"/>
      <c r="DL28" s="614">
        <v>1445955</v>
      </c>
      <c r="DM28" s="609"/>
      <c r="DN28" s="609"/>
      <c r="DO28" s="609"/>
      <c r="DP28" s="609"/>
      <c r="DQ28" s="609"/>
      <c r="DR28" s="609"/>
      <c r="DS28" s="609"/>
      <c r="DT28" s="609"/>
      <c r="DU28" s="609"/>
      <c r="DV28" s="610"/>
      <c r="DW28" s="611">
        <v>22.3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7636</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1446139</v>
      </c>
      <c r="CS29" s="621"/>
      <c r="CT29" s="621"/>
      <c r="CU29" s="621"/>
      <c r="CV29" s="621"/>
      <c r="CW29" s="621"/>
      <c r="CX29" s="621"/>
      <c r="CY29" s="622"/>
      <c r="CZ29" s="611">
        <v>12.9</v>
      </c>
      <c r="DA29" s="623"/>
      <c r="DB29" s="623"/>
      <c r="DC29" s="624"/>
      <c r="DD29" s="614">
        <v>1445955</v>
      </c>
      <c r="DE29" s="621"/>
      <c r="DF29" s="621"/>
      <c r="DG29" s="621"/>
      <c r="DH29" s="621"/>
      <c r="DI29" s="621"/>
      <c r="DJ29" s="621"/>
      <c r="DK29" s="622"/>
      <c r="DL29" s="614">
        <v>1445955</v>
      </c>
      <c r="DM29" s="621"/>
      <c r="DN29" s="621"/>
      <c r="DO29" s="621"/>
      <c r="DP29" s="621"/>
      <c r="DQ29" s="621"/>
      <c r="DR29" s="621"/>
      <c r="DS29" s="621"/>
      <c r="DT29" s="621"/>
      <c r="DU29" s="621"/>
      <c r="DV29" s="622"/>
      <c r="DW29" s="611">
        <v>22.3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1145668</v>
      </c>
      <c r="S30" s="609"/>
      <c r="T30" s="609"/>
      <c r="U30" s="609"/>
      <c r="V30" s="609"/>
      <c r="W30" s="609"/>
      <c r="X30" s="609"/>
      <c r="Y30" s="610"/>
      <c r="Z30" s="646">
        <v>9.6</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1414247</v>
      </c>
      <c r="CS30" s="609"/>
      <c r="CT30" s="609"/>
      <c r="CU30" s="609"/>
      <c r="CV30" s="609"/>
      <c r="CW30" s="609"/>
      <c r="CX30" s="609"/>
      <c r="CY30" s="610"/>
      <c r="CZ30" s="611">
        <v>12.6</v>
      </c>
      <c r="DA30" s="623"/>
      <c r="DB30" s="623"/>
      <c r="DC30" s="624"/>
      <c r="DD30" s="614">
        <v>1414069</v>
      </c>
      <c r="DE30" s="609"/>
      <c r="DF30" s="609"/>
      <c r="DG30" s="609"/>
      <c r="DH30" s="609"/>
      <c r="DI30" s="609"/>
      <c r="DJ30" s="609"/>
      <c r="DK30" s="610"/>
      <c r="DL30" s="614">
        <v>1414069</v>
      </c>
      <c r="DM30" s="609"/>
      <c r="DN30" s="609"/>
      <c r="DO30" s="609"/>
      <c r="DP30" s="609"/>
      <c r="DQ30" s="609"/>
      <c r="DR30" s="609"/>
      <c r="DS30" s="609"/>
      <c r="DT30" s="609"/>
      <c r="DU30" s="609"/>
      <c r="DV30" s="610"/>
      <c r="DW30" s="611">
        <v>21.8</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97.7</v>
      </c>
      <c r="BN31" s="671"/>
      <c r="BO31" s="671"/>
      <c r="BP31" s="671"/>
      <c r="BQ31" s="673"/>
      <c r="BR31" s="670">
        <v>99.1</v>
      </c>
      <c r="BS31" s="671"/>
      <c r="BT31" s="671"/>
      <c r="BU31" s="671"/>
      <c r="BV31" s="671"/>
      <c r="BW31" s="671"/>
      <c r="BX31" s="672">
        <v>97.4</v>
      </c>
      <c r="BY31" s="671"/>
      <c r="BZ31" s="671"/>
      <c r="CA31" s="671"/>
      <c r="CB31" s="673"/>
      <c r="CD31" s="629"/>
      <c r="CE31" s="630"/>
      <c r="CF31" s="605" t="s">
        <v>300</v>
      </c>
      <c r="CG31" s="606"/>
      <c r="CH31" s="606"/>
      <c r="CI31" s="606"/>
      <c r="CJ31" s="606"/>
      <c r="CK31" s="606"/>
      <c r="CL31" s="606"/>
      <c r="CM31" s="606"/>
      <c r="CN31" s="606"/>
      <c r="CO31" s="606"/>
      <c r="CP31" s="606"/>
      <c r="CQ31" s="607"/>
      <c r="CR31" s="608">
        <v>31892</v>
      </c>
      <c r="CS31" s="621"/>
      <c r="CT31" s="621"/>
      <c r="CU31" s="621"/>
      <c r="CV31" s="621"/>
      <c r="CW31" s="621"/>
      <c r="CX31" s="621"/>
      <c r="CY31" s="622"/>
      <c r="CZ31" s="611">
        <v>0.3</v>
      </c>
      <c r="DA31" s="623"/>
      <c r="DB31" s="623"/>
      <c r="DC31" s="624"/>
      <c r="DD31" s="614">
        <v>31886</v>
      </c>
      <c r="DE31" s="621"/>
      <c r="DF31" s="621"/>
      <c r="DG31" s="621"/>
      <c r="DH31" s="621"/>
      <c r="DI31" s="621"/>
      <c r="DJ31" s="621"/>
      <c r="DK31" s="622"/>
      <c r="DL31" s="614">
        <v>31886</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531649</v>
      </c>
      <c r="S32" s="609"/>
      <c r="T32" s="609"/>
      <c r="U32" s="609"/>
      <c r="V32" s="609"/>
      <c r="W32" s="609"/>
      <c r="X32" s="609"/>
      <c r="Y32" s="610"/>
      <c r="Z32" s="646">
        <v>4.5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99.2</v>
      </c>
      <c r="BH32" s="621"/>
      <c r="BI32" s="621"/>
      <c r="BJ32" s="621"/>
      <c r="BK32" s="621"/>
      <c r="BL32" s="621"/>
      <c r="BM32" s="612">
        <v>97.8</v>
      </c>
      <c r="BN32" s="621"/>
      <c r="BO32" s="621"/>
      <c r="BP32" s="621"/>
      <c r="BQ32" s="644"/>
      <c r="BR32" s="674">
        <v>99.1</v>
      </c>
      <c r="BS32" s="621"/>
      <c r="BT32" s="621"/>
      <c r="BU32" s="621"/>
      <c r="BV32" s="621"/>
      <c r="BW32" s="621"/>
      <c r="BX32" s="612">
        <v>97.3</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15551</v>
      </c>
      <c r="S33" s="609"/>
      <c r="T33" s="609"/>
      <c r="U33" s="609"/>
      <c r="V33" s="609"/>
      <c r="W33" s="609"/>
      <c r="X33" s="609"/>
      <c r="Y33" s="610"/>
      <c r="Z33" s="646">
        <v>0.1</v>
      </c>
      <c r="AA33" s="646"/>
      <c r="AB33" s="646"/>
      <c r="AC33" s="646"/>
      <c r="AD33" s="647">
        <v>528</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99.1</v>
      </c>
      <c r="BH33" s="593"/>
      <c r="BI33" s="593"/>
      <c r="BJ33" s="593"/>
      <c r="BK33" s="593"/>
      <c r="BL33" s="593"/>
      <c r="BM33" s="639">
        <v>97.4</v>
      </c>
      <c r="BN33" s="593"/>
      <c r="BO33" s="593"/>
      <c r="BP33" s="593"/>
      <c r="BQ33" s="656"/>
      <c r="BR33" s="669">
        <v>98.9</v>
      </c>
      <c r="BS33" s="593"/>
      <c r="BT33" s="593"/>
      <c r="BU33" s="593"/>
      <c r="BV33" s="593"/>
      <c r="BW33" s="593"/>
      <c r="BX33" s="639">
        <v>97.1</v>
      </c>
      <c r="BY33" s="593"/>
      <c r="BZ33" s="593"/>
      <c r="CA33" s="593"/>
      <c r="CB33" s="656"/>
      <c r="CD33" s="605" t="s">
        <v>307</v>
      </c>
      <c r="CE33" s="606"/>
      <c r="CF33" s="606"/>
      <c r="CG33" s="606"/>
      <c r="CH33" s="606"/>
      <c r="CI33" s="606"/>
      <c r="CJ33" s="606"/>
      <c r="CK33" s="606"/>
      <c r="CL33" s="606"/>
      <c r="CM33" s="606"/>
      <c r="CN33" s="606"/>
      <c r="CO33" s="606"/>
      <c r="CP33" s="606"/>
      <c r="CQ33" s="607"/>
      <c r="CR33" s="608">
        <v>5127930</v>
      </c>
      <c r="CS33" s="621"/>
      <c r="CT33" s="621"/>
      <c r="CU33" s="621"/>
      <c r="CV33" s="621"/>
      <c r="CW33" s="621"/>
      <c r="CX33" s="621"/>
      <c r="CY33" s="622"/>
      <c r="CZ33" s="611">
        <v>45.7</v>
      </c>
      <c r="DA33" s="623"/>
      <c r="DB33" s="623"/>
      <c r="DC33" s="624"/>
      <c r="DD33" s="614">
        <v>3872057</v>
      </c>
      <c r="DE33" s="621"/>
      <c r="DF33" s="621"/>
      <c r="DG33" s="621"/>
      <c r="DH33" s="621"/>
      <c r="DI33" s="621"/>
      <c r="DJ33" s="621"/>
      <c r="DK33" s="622"/>
      <c r="DL33" s="614">
        <v>2348973</v>
      </c>
      <c r="DM33" s="621"/>
      <c r="DN33" s="621"/>
      <c r="DO33" s="621"/>
      <c r="DP33" s="621"/>
      <c r="DQ33" s="621"/>
      <c r="DR33" s="621"/>
      <c r="DS33" s="621"/>
      <c r="DT33" s="621"/>
      <c r="DU33" s="621"/>
      <c r="DV33" s="622"/>
      <c r="DW33" s="611">
        <v>36.299999999999997</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121085</v>
      </c>
      <c r="S34" s="609"/>
      <c r="T34" s="609"/>
      <c r="U34" s="609"/>
      <c r="V34" s="609"/>
      <c r="W34" s="609"/>
      <c r="X34" s="609"/>
      <c r="Y34" s="610"/>
      <c r="Z34" s="646">
        <v>1</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1757402</v>
      </c>
      <c r="CS34" s="609"/>
      <c r="CT34" s="609"/>
      <c r="CU34" s="609"/>
      <c r="CV34" s="609"/>
      <c r="CW34" s="609"/>
      <c r="CX34" s="609"/>
      <c r="CY34" s="610"/>
      <c r="CZ34" s="611">
        <v>15.7</v>
      </c>
      <c r="DA34" s="623"/>
      <c r="DB34" s="623"/>
      <c r="DC34" s="624"/>
      <c r="DD34" s="614">
        <v>1213969</v>
      </c>
      <c r="DE34" s="609"/>
      <c r="DF34" s="609"/>
      <c r="DG34" s="609"/>
      <c r="DH34" s="609"/>
      <c r="DI34" s="609"/>
      <c r="DJ34" s="609"/>
      <c r="DK34" s="610"/>
      <c r="DL34" s="614">
        <v>1063604</v>
      </c>
      <c r="DM34" s="609"/>
      <c r="DN34" s="609"/>
      <c r="DO34" s="609"/>
      <c r="DP34" s="609"/>
      <c r="DQ34" s="609"/>
      <c r="DR34" s="609"/>
      <c r="DS34" s="609"/>
      <c r="DT34" s="609"/>
      <c r="DU34" s="609"/>
      <c r="DV34" s="610"/>
      <c r="DW34" s="611">
        <v>16.399999999999999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1077345</v>
      </c>
      <c r="S35" s="609"/>
      <c r="T35" s="609"/>
      <c r="U35" s="609"/>
      <c r="V35" s="609"/>
      <c r="W35" s="609"/>
      <c r="X35" s="609"/>
      <c r="Y35" s="610"/>
      <c r="Z35" s="646">
        <v>9.1</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82380</v>
      </c>
      <c r="CS35" s="621"/>
      <c r="CT35" s="621"/>
      <c r="CU35" s="621"/>
      <c r="CV35" s="621"/>
      <c r="CW35" s="621"/>
      <c r="CX35" s="621"/>
      <c r="CY35" s="622"/>
      <c r="CZ35" s="611">
        <v>0.7</v>
      </c>
      <c r="DA35" s="623"/>
      <c r="DB35" s="623"/>
      <c r="DC35" s="624"/>
      <c r="DD35" s="614">
        <v>43591</v>
      </c>
      <c r="DE35" s="621"/>
      <c r="DF35" s="621"/>
      <c r="DG35" s="621"/>
      <c r="DH35" s="621"/>
      <c r="DI35" s="621"/>
      <c r="DJ35" s="621"/>
      <c r="DK35" s="622"/>
      <c r="DL35" s="614">
        <v>24034</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733160</v>
      </c>
      <c r="S36" s="609"/>
      <c r="T36" s="609"/>
      <c r="U36" s="609"/>
      <c r="V36" s="609"/>
      <c r="W36" s="609"/>
      <c r="X36" s="609"/>
      <c r="Y36" s="610"/>
      <c r="Z36" s="646">
        <v>6.2</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1074167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18240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1737114</v>
      </c>
      <c r="CS36" s="609"/>
      <c r="CT36" s="609"/>
      <c r="CU36" s="609"/>
      <c r="CV36" s="609"/>
      <c r="CW36" s="609"/>
      <c r="CX36" s="609"/>
      <c r="CY36" s="610"/>
      <c r="CZ36" s="611">
        <v>15.5</v>
      </c>
      <c r="DA36" s="623"/>
      <c r="DB36" s="623"/>
      <c r="DC36" s="624"/>
      <c r="DD36" s="614">
        <v>1364530</v>
      </c>
      <c r="DE36" s="609"/>
      <c r="DF36" s="609"/>
      <c r="DG36" s="609"/>
      <c r="DH36" s="609"/>
      <c r="DI36" s="609"/>
      <c r="DJ36" s="609"/>
      <c r="DK36" s="610"/>
      <c r="DL36" s="614">
        <v>882459</v>
      </c>
      <c r="DM36" s="609"/>
      <c r="DN36" s="609"/>
      <c r="DO36" s="609"/>
      <c r="DP36" s="609"/>
      <c r="DQ36" s="609"/>
      <c r="DR36" s="609"/>
      <c r="DS36" s="609"/>
      <c r="DT36" s="609"/>
      <c r="DU36" s="609"/>
      <c r="DV36" s="610"/>
      <c r="DW36" s="611">
        <v>13.6</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255623</v>
      </c>
      <c r="S37" s="609"/>
      <c r="T37" s="609"/>
      <c r="U37" s="609"/>
      <c r="V37" s="609"/>
      <c r="W37" s="609"/>
      <c r="X37" s="609"/>
      <c r="Y37" s="610"/>
      <c r="Z37" s="646">
        <v>2.2000000000000002</v>
      </c>
      <c r="AA37" s="646"/>
      <c r="AB37" s="646"/>
      <c r="AC37" s="646"/>
      <c r="AD37" s="647">
        <v>250</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44010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-10799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747523</v>
      </c>
      <c r="CS37" s="621"/>
      <c r="CT37" s="621"/>
      <c r="CU37" s="621"/>
      <c r="CV37" s="621"/>
      <c r="CW37" s="621"/>
      <c r="CX37" s="621"/>
      <c r="CY37" s="622"/>
      <c r="CZ37" s="611">
        <v>6.7</v>
      </c>
      <c r="DA37" s="623"/>
      <c r="DB37" s="623"/>
      <c r="DC37" s="624"/>
      <c r="DD37" s="614">
        <v>733966</v>
      </c>
      <c r="DE37" s="621"/>
      <c r="DF37" s="621"/>
      <c r="DG37" s="621"/>
      <c r="DH37" s="621"/>
      <c r="DI37" s="621"/>
      <c r="DJ37" s="621"/>
      <c r="DK37" s="622"/>
      <c r="DL37" s="614">
        <v>649114</v>
      </c>
      <c r="DM37" s="621"/>
      <c r="DN37" s="621"/>
      <c r="DO37" s="621"/>
      <c r="DP37" s="621"/>
      <c r="DQ37" s="621"/>
      <c r="DR37" s="621"/>
      <c r="DS37" s="621"/>
      <c r="DT37" s="621"/>
      <c r="DU37" s="621"/>
      <c r="DV37" s="622"/>
      <c r="DW37" s="611">
        <v>10</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1012079</v>
      </c>
      <c r="S38" s="609"/>
      <c r="T38" s="609"/>
      <c r="U38" s="609"/>
      <c r="V38" s="609"/>
      <c r="W38" s="609"/>
      <c r="X38" s="609"/>
      <c r="Y38" s="610"/>
      <c r="Z38" s="646">
        <v>8.5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2232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1030157</v>
      </c>
      <c r="CS38" s="609"/>
      <c r="CT38" s="609"/>
      <c r="CU38" s="609"/>
      <c r="CV38" s="609"/>
      <c r="CW38" s="609"/>
      <c r="CX38" s="609"/>
      <c r="CY38" s="610"/>
      <c r="CZ38" s="611">
        <v>9.1999999999999993</v>
      </c>
      <c r="DA38" s="623"/>
      <c r="DB38" s="623"/>
      <c r="DC38" s="624"/>
      <c r="DD38" s="614">
        <v>872780</v>
      </c>
      <c r="DE38" s="609"/>
      <c r="DF38" s="609"/>
      <c r="DG38" s="609"/>
      <c r="DH38" s="609"/>
      <c r="DI38" s="609"/>
      <c r="DJ38" s="609"/>
      <c r="DK38" s="610"/>
      <c r="DL38" s="614">
        <v>378876</v>
      </c>
      <c r="DM38" s="609"/>
      <c r="DN38" s="609"/>
      <c r="DO38" s="609"/>
      <c r="DP38" s="609"/>
      <c r="DQ38" s="609"/>
      <c r="DR38" s="609"/>
      <c r="DS38" s="609"/>
      <c r="DT38" s="609"/>
      <c r="DU38" s="609"/>
      <c r="DV38" s="610"/>
      <c r="DW38" s="611">
        <v>5.9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3167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516677</v>
      </c>
      <c r="CS39" s="621"/>
      <c r="CT39" s="621"/>
      <c r="CU39" s="621"/>
      <c r="CV39" s="621"/>
      <c r="CW39" s="621"/>
      <c r="CX39" s="621"/>
      <c r="CY39" s="622"/>
      <c r="CZ39" s="611">
        <v>4.5999999999999996</v>
      </c>
      <c r="DA39" s="623"/>
      <c r="DB39" s="623"/>
      <c r="DC39" s="624"/>
      <c r="DD39" s="614">
        <v>377187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13779</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4200</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11880425</v>
      </c>
      <c r="S41" s="633"/>
      <c r="T41" s="633"/>
      <c r="U41" s="633"/>
      <c r="V41" s="633"/>
      <c r="W41" s="633"/>
      <c r="X41" s="633"/>
      <c r="Y41" s="636"/>
      <c r="Z41" s="637">
        <v>100</v>
      </c>
      <c r="AA41" s="637"/>
      <c r="AB41" s="637"/>
      <c r="AC41" s="637"/>
      <c r="AD41" s="638">
        <v>6461789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162049</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868108</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427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1392441</v>
      </c>
      <c r="CS42" s="621"/>
      <c r="CT42" s="621"/>
      <c r="CU42" s="621"/>
      <c r="CV42" s="621"/>
      <c r="CW42" s="621"/>
      <c r="CX42" s="621"/>
      <c r="CY42" s="622"/>
      <c r="CZ42" s="611">
        <v>12.4</v>
      </c>
      <c r="DA42" s="623"/>
      <c r="DB42" s="623"/>
      <c r="DC42" s="624"/>
      <c r="DD42" s="614">
        <v>149251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25010</v>
      </c>
      <c r="CS43" s="621"/>
      <c r="CT43" s="621"/>
      <c r="CU43" s="621"/>
      <c r="CV43" s="621"/>
      <c r="CW43" s="621"/>
      <c r="CX43" s="621"/>
      <c r="CY43" s="622"/>
      <c r="CZ43" s="611">
        <v>0.2</v>
      </c>
      <c r="DA43" s="623"/>
      <c r="DB43" s="623"/>
      <c r="DC43" s="624"/>
      <c r="DD43" s="614">
        <v>25010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1392441</v>
      </c>
      <c r="CS44" s="609"/>
      <c r="CT44" s="609"/>
      <c r="CU44" s="609"/>
      <c r="CV44" s="609"/>
      <c r="CW44" s="609"/>
      <c r="CX44" s="609"/>
      <c r="CY44" s="610"/>
      <c r="CZ44" s="611">
        <v>12.4</v>
      </c>
      <c r="DA44" s="612"/>
      <c r="DB44" s="612"/>
      <c r="DC44" s="613"/>
      <c r="DD44" s="614">
        <v>149251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239252</v>
      </c>
      <c r="CS45" s="621"/>
      <c r="CT45" s="621"/>
      <c r="CU45" s="621"/>
      <c r="CV45" s="621"/>
      <c r="CW45" s="621"/>
      <c r="CX45" s="621"/>
      <c r="CY45" s="622"/>
      <c r="CZ45" s="611">
        <v>2.1</v>
      </c>
      <c r="DA45" s="623"/>
      <c r="DB45" s="623"/>
      <c r="DC45" s="624"/>
      <c r="DD45" s="614">
        <v>31178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1083965</v>
      </c>
      <c r="CS46" s="609"/>
      <c r="CT46" s="609"/>
      <c r="CU46" s="609"/>
      <c r="CV46" s="609"/>
      <c r="CW46" s="609"/>
      <c r="CX46" s="609"/>
      <c r="CY46" s="610"/>
      <c r="CZ46" s="611">
        <v>9.6999999999999993</v>
      </c>
      <c r="DA46" s="612"/>
      <c r="DB46" s="612"/>
      <c r="DC46" s="613"/>
      <c r="DD46" s="614">
        <v>113710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11224776</v>
      </c>
      <c r="CS49" s="593"/>
      <c r="CT49" s="593"/>
      <c r="CU49" s="593"/>
      <c r="CV49" s="593"/>
      <c r="CW49" s="593"/>
      <c r="CX49" s="593"/>
      <c r="CY49" s="594"/>
      <c r="CZ49" s="595">
        <v>100</v>
      </c>
      <c r="DA49" s="596"/>
      <c r="DB49" s="596"/>
      <c r="DC49" s="597"/>
      <c r="DD49" s="598">
        <v>7883644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0Ycazs1rFkQcv0rydNAPqJI4Tys+1x+AByUooQt3wswl38hhaKHN3g+Dz2327h+DGOBUdNAe45au7SFPeknh9w==" saltValue="iCPn6QD6C796o1fgVlbP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 zoomScale="70" zoomScaleNormal="25" zoomScaleSheetLayoutView="70" workbookViewId="0">
      <selection activeCell="AK71" sqref="AK71:AO71"/>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11880</v>
      </c>
      <c r="R7" s="1090"/>
      <c r="S7" s="1090"/>
      <c r="T7" s="1090"/>
      <c r="U7" s="1090"/>
      <c r="V7" s="1090">
        <v>11225</v>
      </c>
      <c r="W7" s="1090"/>
      <c r="X7" s="1090"/>
      <c r="Y7" s="1090"/>
      <c r="Z7" s="1090"/>
      <c r="AA7" s="1090">
        <v>656</v>
      </c>
      <c r="AB7" s="1090"/>
      <c r="AC7" s="1090"/>
      <c r="AD7" s="1090"/>
      <c r="AE7" s="1091"/>
      <c r="AF7" s="1092">
        <v>631</v>
      </c>
      <c r="AG7" s="1093"/>
      <c r="AH7" s="1093"/>
      <c r="AI7" s="1093"/>
      <c r="AJ7" s="1094"/>
      <c r="AK7" s="1095">
        <v>68</v>
      </c>
      <c r="AL7" s="1096"/>
      <c r="AM7" s="1096"/>
      <c r="AN7" s="1096"/>
      <c r="AO7" s="1096"/>
      <c r="AP7" s="1096">
        <v>10936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631</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1905</v>
      </c>
      <c r="R28" s="1038"/>
      <c r="S28" s="1038"/>
      <c r="T28" s="1038"/>
      <c r="U28" s="1038"/>
      <c r="V28" s="1038">
        <v>1887</v>
      </c>
      <c r="W28" s="1038"/>
      <c r="X28" s="1038"/>
      <c r="Y28" s="1038"/>
      <c r="Z28" s="1038"/>
      <c r="AA28" s="1038">
        <v>18</v>
      </c>
      <c r="AB28" s="1038"/>
      <c r="AC28" s="1038"/>
      <c r="AD28" s="1038"/>
      <c r="AE28" s="1039"/>
      <c r="AF28" s="1040">
        <v>18</v>
      </c>
      <c r="AG28" s="1038"/>
      <c r="AH28" s="1038"/>
      <c r="AI28" s="1038"/>
      <c r="AJ28" s="1041"/>
      <c r="AK28" s="1029">
        <v>162</v>
      </c>
      <c r="AL28" s="1030"/>
      <c r="AM28" s="1030"/>
      <c r="AN28" s="1030"/>
      <c r="AO28" s="1030"/>
      <c r="AP28" s="1030" t="s">
        <v>542</v>
      </c>
      <c r="AQ28" s="1030"/>
      <c r="AR28" s="1030"/>
      <c r="AS28" s="1030"/>
      <c r="AT28" s="1030"/>
      <c r="AU28" s="1030" t="s">
        <v>542</v>
      </c>
      <c r="AV28" s="1030"/>
      <c r="AW28" s="1030"/>
      <c r="AX28" s="1030"/>
      <c r="AY28" s="1030"/>
      <c r="AZ28" s="1031" t="s">
        <v>542</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729</v>
      </c>
      <c r="R29" s="1026"/>
      <c r="S29" s="1026"/>
      <c r="T29" s="1026"/>
      <c r="U29" s="1026"/>
      <c r="V29" s="1026">
        <v>675</v>
      </c>
      <c r="W29" s="1026"/>
      <c r="X29" s="1026"/>
      <c r="Y29" s="1026"/>
      <c r="Z29" s="1026"/>
      <c r="AA29" s="1026">
        <v>54</v>
      </c>
      <c r="AB29" s="1026"/>
      <c r="AC29" s="1026"/>
      <c r="AD29" s="1026"/>
      <c r="AE29" s="1027"/>
      <c r="AF29" s="1022">
        <v>54</v>
      </c>
      <c r="AG29" s="1023"/>
      <c r="AH29" s="1023"/>
      <c r="AI29" s="1023"/>
      <c r="AJ29" s="1024"/>
      <c r="AK29" s="967">
        <v>430</v>
      </c>
      <c r="AL29" s="958"/>
      <c r="AM29" s="958"/>
      <c r="AN29" s="958"/>
      <c r="AO29" s="958"/>
      <c r="AP29" s="958" t="s">
        <v>542</v>
      </c>
      <c r="AQ29" s="958"/>
      <c r="AR29" s="958"/>
      <c r="AS29" s="958"/>
      <c r="AT29" s="958"/>
      <c r="AU29" s="958" t="s">
        <v>542</v>
      </c>
      <c r="AV29" s="958"/>
      <c r="AW29" s="958"/>
      <c r="AX29" s="958"/>
      <c r="AY29" s="958"/>
      <c r="AZ29" s="1028" t="s">
        <v>542</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202</v>
      </c>
      <c r="R30" s="1026"/>
      <c r="S30" s="1026"/>
      <c r="T30" s="1026"/>
      <c r="U30" s="1026"/>
      <c r="V30" s="1026">
        <v>194</v>
      </c>
      <c r="W30" s="1026"/>
      <c r="X30" s="1026"/>
      <c r="Y30" s="1026"/>
      <c r="Z30" s="1026"/>
      <c r="AA30" s="1026">
        <v>7</v>
      </c>
      <c r="AB30" s="1026"/>
      <c r="AC30" s="1026"/>
      <c r="AD30" s="1026"/>
      <c r="AE30" s="1027"/>
      <c r="AF30" s="1022">
        <v>7</v>
      </c>
      <c r="AG30" s="1023"/>
      <c r="AH30" s="1023"/>
      <c r="AI30" s="1023"/>
      <c r="AJ30" s="1024"/>
      <c r="AK30" s="967">
        <v>57</v>
      </c>
      <c r="AL30" s="958"/>
      <c r="AM30" s="958"/>
      <c r="AN30" s="958"/>
      <c r="AO30" s="958"/>
      <c r="AP30" s="958" t="s">
        <v>542</v>
      </c>
      <c r="AQ30" s="958"/>
      <c r="AR30" s="958"/>
      <c r="AS30" s="958"/>
      <c r="AT30" s="958"/>
      <c r="AU30" s="958" t="s">
        <v>542</v>
      </c>
      <c r="AV30" s="958"/>
      <c r="AW30" s="958"/>
      <c r="AX30" s="958"/>
      <c r="AY30" s="958"/>
      <c r="AZ30" s="1028" t="s">
        <v>542</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352</v>
      </c>
      <c r="R31" s="1026"/>
      <c r="S31" s="1026"/>
      <c r="T31" s="1026"/>
      <c r="U31" s="1026"/>
      <c r="V31" s="1026">
        <v>344</v>
      </c>
      <c r="W31" s="1026"/>
      <c r="X31" s="1026"/>
      <c r="Y31" s="1026"/>
      <c r="Z31" s="1026"/>
      <c r="AA31" s="1026">
        <v>7</v>
      </c>
      <c r="AB31" s="1026"/>
      <c r="AC31" s="1026"/>
      <c r="AD31" s="1026"/>
      <c r="AE31" s="1027"/>
      <c r="AF31" s="1022">
        <v>301</v>
      </c>
      <c r="AG31" s="1023"/>
      <c r="AH31" s="1023"/>
      <c r="AI31" s="1023"/>
      <c r="AJ31" s="1024"/>
      <c r="AK31" s="967">
        <v>44</v>
      </c>
      <c r="AL31" s="958"/>
      <c r="AM31" s="958"/>
      <c r="AN31" s="958"/>
      <c r="AO31" s="958"/>
      <c r="AP31" s="958">
        <v>1272</v>
      </c>
      <c r="AQ31" s="958"/>
      <c r="AR31" s="958"/>
      <c r="AS31" s="958"/>
      <c r="AT31" s="958"/>
      <c r="AU31" s="958">
        <v>459</v>
      </c>
      <c r="AV31" s="958"/>
      <c r="AW31" s="958"/>
      <c r="AX31" s="958"/>
      <c r="AY31" s="958"/>
      <c r="AZ31" s="1028" t="s">
        <v>543</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381</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544</v>
      </c>
      <c r="C68" s="973"/>
      <c r="D68" s="973"/>
      <c r="E68" s="973"/>
      <c r="F68" s="973"/>
      <c r="G68" s="973"/>
      <c r="H68" s="973"/>
      <c r="I68" s="973"/>
      <c r="J68" s="973"/>
      <c r="K68" s="973"/>
      <c r="L68" s="973"/>
      <c r="M68" s="973"/>
      <c r="N68" s="973"/>
      <c r="O68" s="973"/>
      <c r="P68" s="974"/>
      <c r="Q68" s="975">
        <v>1184</v>
      </c>
      <c r="R68" s="969"/>
      <c r="S68" s="969"/>
      <c r="T68" s="969"/>
      <c r="U68" s="969"/>
      <c r="V68" s="969">
        <v>1168</v>
      </c>
      <c r="W68" s="969"/>
      <c r="X68" s="969"/>
      <c r="Y68" s="969"/>
      <c r="Z68" s="969"/>
      <c r="AA68" s="969">
        <v>16</v>
      </c>
      <c r="AB68" s="969"/>
      <c r="AC68" s="969"/>
      <c r="AD68" s="969"/>
      <c r="AE68" s="969"/>
      <c r="AF68" s="969">
        <v>16</v>
      </c>
      <c r="AG68" s="969"/>
      <c r="AH68" s="969"/>
      <c r="AI68" s="969"/>
      <c r="AJ68" s="969"/>
      <c r="AK68" s="969" t="s">
        <v>543</v>
      </c>
      <c r="AL68" s="969"/>
      <c r="AM68" s="969"/>
      <c r="AN68" s="969"/>
      <c r="AO68" s="969"/>
      <c r="AP68" s="969">
        <v>520</v>
      </c>
      <c r="AQ68" s="969"/>
      <c r="AR68" s="969"/>
      <c r="AS68" s="969"/>
      <c r="AT68" s="969"/>
      <c r="AU68" s="969">
        <v>462</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545</v>
      </c>
      <c r="C69" s="962"/>
      <c r="D69" s="962"/>
      <c r="E69" s="962"/>
      <c r="F69" s="962"/>
      <c r="G69" s="962"/>
      <c r="H69" s="962"/>
      <c r="I69" s="962"/>
      <c r="J69" s="962"/>
      <c r="K69" s="962"/>
      <c r="L69" s="962"/>
      <c r="M69" s="962"/>
      <c r="N69" s="962"/>
      <c r="O69" s="962"/>
      <c r="P69" s="963"/>
      <c r="Q69" s="964">
        <v>36</v>
      </c>
      <c r="R69" s="958"/>
      <c r="S69" s="958"/>
      <c r="T69" s="958"/>
      <c r="U69" s="958"/>
      <c r="V69" s="958">
        <v>33</v>
      </c>
      <c r="W69" s="958"/>
      <c r="X69" s="958"/>
      <c r="Y69" s="958"/>
      <c r="Z69" s="958"/>
      <c r="AA69" s="958">
        <v>3</v>
      </c>
      <c r="AB69" s="958"/>
      <c r="AC69" s="958"/>
      <c r="AD69" s="958"/>
      <c r="AE69" s="958"/>
      <c r="AF69" s="958">
        <v>3</v>
      </c>
      <c r="AG69" s="958"/>
      <c r="AH69" s="958"/>
      <c r="AI69" s="958"/>
      <c r="AJ69" s="958"/>
      <c r="AK69" s="958" t="s">
        <v>543</v>
      </c>
      <c r="AL69" s="958"/>
      <c r="AM69" s="958"/>
      <c r="AN69" s="958"/>
      <c r="AO69" s="958"/>
      <c r="AP69" s="958" t="s">
        <v>543</v>
      </c>
      <c r="AQ69" s="958"/>
      <c r="AR69" s="958"/>
      <c r="AS69" s="958"/>
      <c r="AT69" s="958"/>
      <c r="AU69" s="958" t="s">
        <v>543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546</v>
      </c>
      <c r="C70" s="962"/>
      <c r="D70" s="962"/>
      <c r="E70" s="962"/>
      <c r="F70" s="962"/>
      <c r="G70" s="962"/>
      <c r="H70" s="962"/>
      <c r="I70" s="962"/>
      <c r="J70" s="962"/>
      <c r="K70" s="962"/>
      <c r="L70" s="962"/>
      <c r="M70" s="962"/>
      <c r="N70" s="962"/>
      <c r="O70" s="962"/>
      <c r="P70" s="963"/>
      <c r="Q70" s="964">
        <v>1105</v>
      </c>
      <c r="R70" s="958"/>
      <c r="S70" s="958"/>
      <c r="T70" s="958"/>
      <c r="U70" s="958"/>
      <c r="V70" s="958">
        <v>1103</v>
      </c>
      <c r="W70" s="958"/>
      <c r="X70" s="958"/>
      <c r="Y70" s="958"/>
      <c r="Z70" s="958"/>
      <c r="AA70" s="958">
        <v>2</v>
      </c>
      <c r="AB70" s="958"/>
      <c r="AC70" s="958"/>
      <c r="AD70" s="958"/>
      <c r="AE70" s="958"/>
      <c r="AF70" s="958">
        <v>2</v>
      </c>
      <c r="AG70" s="958"/>
      <c r="AH70" s="958"/>
      <c r="AI70" s="958"/>
      <c r="AJ70" s="958"/>
      <c r="AK70" s="958">
        <v>35</v>
      </c>
      <c r="AL70" s="958"/>
      <c r="AM70" s="958"/>
      <c r="AN70" s="958"/>
      <c r="AO70" s="958"/>
      <c r="AP70" s="958" t="s">
        <v>543</v>
      </c>
      <c r="AQ70" s="958"/>
      <c r="AR70" s="958"/>
      <c r="AS70" s="958"/>
      <c r="AT70" s="958"/>
      <c r="AU70" s="958" t="s">
        <v>543</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547</v>
      </c>
      <c r="C71" s="962"/>
      <c r="D71" s="962"/>
      <c r="E71" s="962"/>
      <c r="F71" s="962"/>
      <c r="G71" s="962"/>
      <c r="H71" s="962"/>
      <c r="I71" s="962"/>
      <c r="J71" s="962"/>
      <c r="K71" s="962"/>
      <c r="L71" s="962"/>
      <c r="M71" s="962"/>
      <c r="N71" s="962"/>
      <c r="O71" s="962"/>
      <c r="P71" s="963"/>
      <c r="Q71" s="964">
        <v>5773</v>
      </c>
      <c r="R71" s="958"/>
      <c r="S71" s="958"/>
      <c r="T71" s="958"/>
      <c r="U71" s="958"/>
      <c r="V71" s="958">
        <v>5623</v>
      </c>
      <c r="W71" s="958"/>
      <c r="X71" s="958"/>
      <c r="Y71" s="958"/>
      <c r="Z71" s="958"/>
      <c r="AA71" s="958">
        <v>150</v>
      </c>
      <c r="AB71" s="958"/>
      <c r="AC71" s="958"/>
      <c r="AD71" s="958"/>
      <c r="AE71" s="958"/>
      <c r="AF71" s="958">
        <v>150</v>
      </c>
      <c r="AG71" s="958"/>
      <c r="AH71" s="958"/>
      <c r="AI71" s="958"/>
      <c r="AJ71" s="958"/>
      <c r="AK71" s="958">
        <v>1002</v>
      </c>
      <c r="AL71" s="958"/>
      <c r="AM71" s="958"/>
      <c r="AN71" s="958"/>
      <c r="AO71" s="958"/>
      <c r="AP71" s="958" t="s">
        <v>543</v>
      </c>
      <c r="AQ71" s="958"/>
      <c r="AR71" s="958"/>
      <c r="AS71" s="958"/>
      <c r="AT71" s="958"/>
      <c r="AU71" s="958" t="s">
        <v>543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548</v>
      </c>
      <c r="C72" s="962"/>
      <c r="D72" s="962"/>
      <c r="E72" s="962"/>
      <c r="F72" s="962"/>
      <c r="G72" s="962"/>
      <c r="H72" s="962"/>
      <c r="I72" s="962"/>
      <c r="J72" s="962"/>
      <c r="K72" s="962"/>
      <c r="L72" s="962"/>
      <c r="M72" s="962"/>
      <c r="N72" s="962"/>
      <c r="O72" s="962"/>
      <c r="P72" s="963"/>
      <c r="Q72" s="964">
        <v>261</v>
      </c>
      <c r="R72" s="958"/>
      <c r="S72" s="958"/>
      <c r="T72" s="958"/>
      <c r="U72" s="958"/>
      <c r="V72" s="958">
        <v>244</v>
      </c>
      <c r="W72" s="958"/>
      <c r="X72" s="958"/>
      <c r="Y72" s="958"/>
      <c r="Z72" s="958"/>
      <c r="AA72" s="958">
        <v>17</v>
      </c>
      <c r="AB72" s="958"/>
      <c r="AC72" s="958"/>
      <c r="AD72" s="958"/>
      <c r="AE72" s="958"/>
      <c r="AF72" s="958">
        <v>17</v>
      </c>
      <c r="AG72" s="958"/>
      <c r="AH72" s="958"/>
      <c r="AI72" s="958"/>
      <c r="AJ72" s="958"/>
      <c r="AK72" s="958">
        <v>115</v>
      </c>
      <c r="AL72" s="958"/>
      <c r="AM72" s="958"/>
      <c r="AN72" s="958"/>
      <c r="AO72" s="958"/>
      <c r="AP72" s="958" t="s">
        <v>543</v>
      </c>
      <c r="AQ72" s="958"/>
      <c r="AR72" s="958"/>
      <c r="AS72" s="958"/>
      <c r="AT72" s="958"/>
      <c r="AU72" s="958" t="s">
        <v>543</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549</v>
      </c>
      <c r="C73" s="962"/>
      <c r="D73" s="962"/>
      <c r="E73" s="962"/>
      <c r="F73" s="962"/>
      <c r="G73" s="962"/>
      <c r="H73" s="962"/>
      <c r="I73" s="962"/>
      <c r="J73" s="962"/>
      <c r="K73" s="962"/>
      <c r="L73" s="962"/>
      <c r="M73" s="962"/>
      <c r="N73" s="962"/>
      <c r="O73" s="962"/>
      <c r="P73" s="963"/>
      <c r="Q73" s="964">
        <v>7</v>
      </c>
      <c r="R73" s="958"/>
      <c r="S73" s="958"/>
      <c r="T73" s="958"/>
      <c r="U73" s="958"/>
      <c r="V73" s="958">
        <v>7</v>
      </c>
      <c r="W73" s="958"/>
      <c r="X73" s="958"/>
      <c r="Y73" s="958"/>
      <c r="Z73" s="958"/>
      <c r="AA73" s="958" t="s">
        <v>543</v>
      </c>
      <c r="AB73" s="958"/>
      <c r="AC73" s="958"/>
      <c r="AD73" s="958"/>
      <c r="AE73" s="958"/>
      <c r="AF73" s="958" t="s">
        <v>543</v>
      </c>
      <c r="AG73" s="958"/>
      <c r="AH73" s="958"/>
      <c r="AI73" s="958"/>
      <c r="AJ73" s="958"/>
      <c r="AK73" s="958" t="s">
        <v>543</v>
      </c>
      <c r="AL73" s="958"/>
      <c r="AM73" s="958"/>
      <c r="AN73" s="958"/>
      <c r="AO73" s="958"/>
      <c r="AP73" s="958" t="s">
        <v>543</v>
      </c>
      <c r="AQ73" s="958"/>
      <c r="AR73" s="958"/>
      <c r="AS73" s="958"/>
      <c r="AT73" s="958"/>
      <c r="AU73" s="958" t="s">
        <v>543</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550</v>
      </c>
      <c r="C74" s="962"/>
      <c r="D74" s="962"/>
      <c r="E74" s="962"/>
      <c r="F74" s="962"/>
      <c r="G74" s="962"/>
      <c r="H74" s="962"/>
      <c r="I74" s="962"/>
      <c r="J74" s="962"/>
      <c r="K74" s="962"/>
      <c r="L74" s="962"/>
      <c r="M74" s="962"/>
      <c r="N74" s="962"/>
      <c r="O74" s="962"/>
      <c r="P74" s="963"/>
      <c r="Q74" s="964">
        <v>313</v>
      </c>
      <c r="R74" s="958"/>
      <c r="S74" s="958"/>
      <c r="T74" s="958"/>
      <c r="U74" s="958"/>
      <c r="V74" s="958">
        <v>303</v>
      </c>
      <c r="W74" s="958"/>
      <c r="X74" s="958"/>
      <c r="Y74" s="958"/>
      <c r="Z74" s="958"/>
      <c r="AA74" s="958">
        <v>10</v>
      </c>
      <c r="AB74" s="958"/>
      <c r="AC74" s="958"/>
      <c r="AD74" s="958"/>
      <c r="AE74" s="958"/>
      <c r="AF74" s="958">
        <v>10</v>
      </c>
      <c r="AG74" s="958"/>
      <c r="AH74" s="958"/>
      <c r="AI74" s="958"/>
      <c r="AJ74" s="958"/>
      <c r="AK74" s="958">
        <v>82</v>
      </c>
      <c r="AL74" s="958"/>
      <c r="AM74" s="958"/>
      <c r="AN74" s="958"/>
      <c r="AO74" s="958"/>
      <c r="AP74" s="958" t="s">
        <v>543</v>
      </c>
      <c r="AQ74" s="958"/>
      <c r="AR74" s="958"/>
      <c r="AS74" s="958"/>
      <c r="AT74" s="958"/>
      <c r="AU74" s="958" t="s">
        <v>543</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551</v>
      </c>
      <c r="C75" s="962"/>
      <c r="D75" s="962"/>
      <c r="E75" s="962"/>
      <c r="F75" s="962"/>
      <c r="G75" s="962"/>
      <c r="H75" s="962"/>
      <c r="I75" s="962"/>
      <c r="J75" s="962"/>
      <c r="K75" s="962"/>
      <c r="L75" s="962"/>
      <c r="M75" s="962"/>
      <c r="N75" s="962"/>
      <c r="O75" s="962"/>
      <c r="P75" s="963"/>
      <c r="Q75" s="965">
        <v>64</v>
      </c>
      <c r="R75" s="966"/>
      <c r="S75" s="966"/>
      <c r="T75" s="966"/>
      <c r="U75" s="967"/>
      <c r="V75" s="968">
        <v>62</v>
      </c>
      <c r="W75" s="966"/>
      <c r="X75" s="966"/>
      <c r="Y75" s="966"/>
      <c r="Z75" s="967"/>
      <c r="AA75" s="968">
        <v>2</v>
      </c>
      <c r="AB75" s="966"/>
      <c r="AC75" s="966"/>
      <c r="AD75" s="966"/>
      <c r="AE75" s="967"/>
      <c r="AF75" s="968">
        <v>2</v>
      </c>
      <c r="AG75" s="966"/>
      <c r="AH75" s="966"/>
      <c r="AI75" s="966"/>
      <c r="AJ75" s="967"/>
      <c r="AK75" s="968" t="s">
        <v>543</v>
      </c>
      <c r="AL75" s="966"/>
      <c r="AM75" s="966"/>
      <c r="AN75" s="966"/>
      <c r="AO75" s="967"/>
      <c r="AP75" s="958" t="s">
        <v>543</v>
      </c>
      <c r="AQ75" s="958"/>
      <c r="AR75" s="958"/>
      <c r="AS75" s="958"/>
      <c r="AT75" s="958"/>
      <c r="AU75" s="958" t="s">
        <v>543</v>
      </c>
      <c r="AV75" s="958"/>
      <c r="AW75" s="958"/>
      <c r="AX75" s="958"/>
      <c r="AY75" s="958"/>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552</v>
      </c>
      <c r="C76" s="962"/>
      <c r="D76" s="962"/>
      <c r="E76" s="962"/>
      <c r="F76" s="962"/>
      <c r="G76" s="962"/>
      <c r="H76" s="962"/>
      <c r="I76" s="962"/>
      <c r="J76" s="962"/>
      <c r="K76" s="962"/>
      <c r="L76" s="962"/>
      <c r="M76" s="962"/>
      <c r="N76" s="962"/>
      <c r="O76" s="962"/>
      <c r="P76" s="963"/>
      <c r="Q76" s="965">
        <v>134</v>
      </c>
      <c r="R76" s="966"/>
      <c r="S76" s="966"/>
      <c r="T76" s="966"/>
      <c r="U76" s="967"/>
      <c r="V76" s="968">
        <v>120</v>
      </c>
      <c r="W76" s="966"/>
      <c r="X76" s="966"/>
      <c r="Y76" s="966"/>
      <c r="Z76" s="967"/>
      <c r="AA76" s="968">
        <v>14</v>
      </c>
      <c r="AB76" s="966"/>
      <c r="AC76" s="966"/>
      <c r="AD76" s="966"/>
      <c r="AE76" s="967"/>
      <c r="AF76" s="968">
        <v>14</v>
      </c>
      <c r="AG76" s="966"/>
      <c r="AH76" s="966"/>
      <c r="AI76" s="966"/>
      <c r="AJ76" s="967"/>
      <c r="AK76" s="968" t="s">
        <v>543</v>
      </c>
      <c r="AL76" s="966"/>
      <c r="AM76" s="966"/>
      <c r="AN76" s="966"/>
      <c r="AO76" s="967"/>
      <c r="AP76" s="958" t="s">
        <v>543</v>
      </c>
      <c r="AQ76" s="958"/>
      <c r="AR76" s="958"/>
      <c r="AS76" s="958"/>
      <c r="AT76" s="958"/>
      <c r="AU76" s="958" t="s">
        <v>543</v>
      </c>
      <c r="AV76" s="958"/>
      <c r="AW76" s="958"/>
      <c r="AX76" s="958"/>
      <c r="AY76" s="958"/>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553</v>
      </c>
      <c r="C77" s="962"/>
      <c r="D77" s="962"/>
      <c r="E77" s="962"/>
      <c r="F77" s="962"/>
      <c r="G77" s="962"/>
      <c r="H77" s="962"/>
      <c r="I77" s="962"/>
      <c r="J77" s="962"/>
      <c r="K77" s="962"/>
      <c r="L77" s="962"/>
      <c r="M77" s="962"/>
      <c r="N77" s="962"/>
      <c r="O77" s="962"/>
      <c r="P77" s="963"/>
      <c r="Q77" s="965">
        <v>7</v>
      </c>
      <c r="R77" s="966"/>
      <c r="S77" s="966"/>
      <c r="T77" s="966"/>
      <c r="U77" s="967"/>
      <c r="V77" s="968">
        <v>5</v>
      </c>
      <c r="W77" s="966"/>
      <c r="X77" s="966"/>
      <c r="Y77" s="966"/>
      <c r="Z77" s="967"/>
      <c r="AA77" s="968">
        <v>2</v>
      </c>
      <c r="AB77" s="966"/>
      <c r="AC77" s="966"/>
      <c r="AD77" s="966"/>
      <c r="AE77" s="967"/>
      <c r="AF77" s="968">
        <v>2</v>
      </c>
      <c r="AG77" s="966"/>
      <c r="AH77" s="966"/>
      <c r="AI77" s="966"/>
      <c r="AJ77" s="967"/>
      <c r="AK77" s="968" t="s">
        <v>543</v>
      </c>
      <c r="AL77" s="966"/>
      <c r="AM77" s="966"/>
      <c r="AN77" s="966"/>
      <c r="AO77" s="967"/>
      <c r="AP77" s="958" t="s">
        <v>543</v>
      </c>
      <c r="AQ77" s="958"/>
      <c r="AR77" s="958"/>
      <c r="AS77" s="958"/>
      <c r="AT77" s="958"/>
      <c r="AU77" s="958" t="s">
        <v>543</v>
      </c>
      <c r="AV77" s="958"/>
      <c r="AW77" s="958"/>
      <c r="AX77" s="958"/>
      <c r="AY77" s="958"/>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554</v>
      </c>
      <c r="C78" s="962"/>
      <c r="D78" s="962"/>
      <c r="E78" s="962"/>
      <c r="F78" s="962"/>
      <c r="G78" s="962"/>
      <c r="H78" s="962"/>
      <c r="I78" s="962"/>
      <c r="J78" s="962"/>
      <c r="K78" s="962"/>
      <c r="L78" s="962"/>
      <c r="M78" s="962"/>
      <c r="N78" s="962"/>
      <c r="O78" s="962"/>
      <c r="P78" s="963"/>
      <c r="Q78" s="964">
        <v>6749</v>
      </c>
      <c r="R78" s="958"/>
      <c r="S78" s="958"/>
      <c r="T78" s="958"/>
      <c r="U78" s="958"/>
      <c r="V78" s="958">
        <v>5729</v>
      </c>
      <c r="W78" s="958"/>
      <c r="X78" s="958"/>
      <c r="Y78" s="958"/>
      <c r="Z78" s="958"/>
      <c r="AA78" s="958">
        <v>1019</v>
      </c>
      <c r="AB78" s="958"/>
      <c r="AC78" s="958"/>
      <c r="AD78" s="958"/>
      <c r="AE78" s="958"/>
      <c r="AF78" s="958">
        <v>1019</v>
      </c>
      <c r="AG78" s="958"/>
      <c r="AH78" s="958"/>
      <c r="AI78" s="958"/>
      <c r="AJ78" s="958"/>
      <c r="AK78" s="958">
        <v>17</v>
      </c>
      <c r="AL78" s="958"/>
      <c r="AM78" s="958"/>
      <c r="AN78" s="958"/>
      <c r="AO78" s="958"/>
      <c r="AP78" s="958" t="s">
        <v>543</v>
      </c>
      <c r="AQ78" s="958"/>
      <c r="AR78" s="958"/>
      <c r="AS78" s="958"/>
      <c r="AT78" s="958"/>
      <c r="AU78" s="958" t="s">
        <v>543</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555</v>
      </c>
      <c r="C79" s="962"/>
      <c r="D79" s="962"/>
      <c r="E79" s="962"/>
      <c r="F79" s="962"/>
      <c r="G79" s="962"/>
      <c r="H79" s="962"/>
      <c r="I79" s="962"/>
      <c r="J79" s="962"/>
      <c r="K79" s="962"/>
      <c r="L79" s="962"/>
      <c r="M79" s="962"/>
      <c r="N79" s="962"/>
      <c r="O79" s="962"/>
      <c r="P79" s="963"/>
      <c r="Q79" s="964">
        <v>223</v>
      </c>
      <c r="R79" s="958"/>
      <c r="S79" s="958"/>
      <c r="T79" s="958"/>
      <c r="U79" s="958"/>
      <c r="V79" s="958">
        <v>213</v>
      </c>
      <c r="W79" s="958"/>
      <c r="X79" s="958"/>
      <c r="Y79" s="958"/>
      <c r="Z79" s="958"/>
      <c r="AA79" s="958">
        <v>10</v>
      </c>
      <c r="AB79" s="958"/>
      <c r="AC79" s="958"/>
      <c r="AD79" s="958"/>
      <c r="AE79" s="958"/>
      <c r="AF79" s="958">
        <v>10</v>
      </c>
      <c r="AG79" s="958"/>
      <c r="AH79" s="958"/>
      <c r="AI79" s="958"/>
      <c r="AJ79" s="958"/>
      <c r="AK79" s="958" t="s">
        <v>543</v>
      </c>
      <c r="AL79" s="958"/>
      <c r="AM79" s="958"/>
      <c r="AN79" s="958"/>
      <c r="AO79" s="958"/>
      <c r="AP79" s="958" t="s">
        <v>543</v>
      </c>
      <c r="AQ79" s="958"/>
      <c r="AR79" s="958"/>
      <c r="AS79" s="958"/>
      <c r="AT79" s="958"/>
      <c r="AU79" s="958" t="s">
        <v>543</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t="s">
        <v>556</v>
      </c>
      <c r="C80" s="962"/>
      <c r="D80" s="962"/>
      <c r="E80" s="962"/>
      <c r="F80" s="962"/>
      <c r="G80" s="962"/>
      <c r="H80" s="962"/>
      <c r="I80" s="962"/>
      <c r="J80" s="962"/>
      <c r="K80" s="962"/>
      <c r="L80" s="962"/>
      <c r="M80" s="962"/>
      <c r="N80" s="962"/>
      <c r="O80" s="962"/>
      <c r="P80" s="963"/>
      <c r="Q80" s="964">
        <v>5</v>
      </c>
      <c r="R80" s="958"/>
      <c r="S80" s="958"/>
      <c r="T80" s="958"/>
      <c r="U80" s="958"/>
      <c r="V80" s="958">
        <v>2</v>
      </c>
      <c r="W80" s="958"/>
      <c r="X80" s="958"/>
      <c r="Y80" s="958"/>
      <c r="Z80" s="958"/>
      <c r="AA80" s="958">
        <v>2</v>
      </c>
      <c r="AB80" s="958"/>
      <c r="AC80" s="958"/>
      <c r="AD80" s="958"/>
      <c r="AE80" s="958"/>
      <c r="AF80" s="958">
        <v>2</v>
      </c>
      <c r="AG80" s="958"/>
      <c r="AH80" s="958"/>
      <c r="AI80" s="958"/>
      <c r="AJ80" s="958"/>
      <c r="AK80" s="958">
        <v>0</v>
      </c>
      <c r="AL80" s="958"/>
      <c r="AM80" s="958"/>
      <c r="AN80" s="958"/>
      <c r="AO80" s="958"/>
      <c r="AP80" s="958" t="s">
        <v>543</v>
      </c>
      <c r="AQ80" s="958"/>
      <c r="AR80" s="958"/>
      <c r="AS80" s="958"/>
      <c r="AT80" s="958"/>
      <c r="AU80" s="958" t="s">
        <v>543</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t="s">
        <v>557</v>
      </c>
      <c r="C81" s="962"/>
      <c r="D81" s="962"/>
      <c r="E81" s="962"/>
      <c r="F81" s="962"/>
      <c r="G81" s="962"/>
      <c r="H81" s="962"/>
      <c r="I81" s="962"/>
      <c r="J81" s="962"/>
      <c r="K81" s="962"/>
      <c r="L81" s="962"/>
      <c r="M81" s="962"/>
      <c r="N81" s="962"/>
      <c r="O81" s="962"/>
      <c r="P81" s="963"/>
      <c r="Q81" s="964">
        <v>258</v>
      </c>
      <c r="R81" s="958"/>
      <c r="S81" s="958"/>
      <c r="T81" s="958"/>
      <c r="U81" s="958"/>
      <c r="V81" s="958">
        <v>174</v>
      </c>
      <c r="W81" s="958"/>
      <c r="X81" s="958"/>
      <c r="Y81" s="958"/>
      <c r="Z81" s="958"/>
      <c r="AA81" s="958">
        <v>84</v>
      </c>
      <c r="AB81" s="958"/>
      <c r="AC81" s="958"/>
      <c r="AD81" s="958"/>
      <c r="AE81" s="958"/>
      <c r="AF81" s="958">
        <v>84</v>
      </c>
      <c r="AG81" s="958"/>
      <c r="AH81" s="958"/>
      <c r="AI81" s="958"/>
      <c r="AJ81" s="958"/>
      <c r="AK81" s="958" t="s">
        <v>543</v>
      </c>
      <c r="AL81" s="958"/>
      <c r="AM81" s="958"/>
      <c r="AN81" s="958"/>
      <c r="AO81" s="958"/>
      <c r="AP81" s="958" t="s">
        <v>543</v>
      </c>
      <c r="AQ81" s="958"/>
      <c r="AR81" s="958"/>
      <c r="AS81" s="958"/>
      <c r="AT81" s="958"/>
      <c r="AU81" s="958" t="s">
        <v>543</v>
      </c>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t="s">
        <v>558</v>
      </c>
      <c r="C82" s="962"/>
      <c r="D82" s="962"/>
      <c r="E82" s="962"/>
      <c r="F82" s="962"/>
      <c r="G82" s="962"/>
      <c r="H82" s="962"/>
      <c r="I82" s="962"/>
      <c r="J82" s="962"/>
      <c r="K82" s="962"/>
      <c r="L82" s="962"/>
      <c r="M82" s="962"/>
      <c r="N82" s="962"/>
      <c r="O82" s="962"/>
      <c r="P82" s="963"/>
      <c r="Q82" s="964">
        <v>46</v>
      </c>
      <c r="R82" s="958"/>
      <c r="S82" s="958"/>
      <c r="T82" s="958"/>
      <c r="U82" s="958"/>
      <c r="V82" s="958">
        <v>25</v>
      </c>
      <c r="W82" s="958"/>
      <c r="X82" s="958"/>
      <c r="Y82" s="958"/>
      <c r="Z82" s="958"/>
      <c r="AA82" s="958">
        <v>22</v>
      </c>
      <c r="AB82" s="958"/>
      <c r="AC82" s="958"/>
      <c r="AD82" s="958"/>
      <c r="AE82" s="958"/>
      <c r="AF82" s="958">
        <v>22</v>
      </c>
      <c r="AG82" s="958"/>
      <c r="AH82" s="958"/>
      <c r="AI82" s="958"/>
      <c r="AJ82" s="958"/>
      <c r="AK82" s="958" t="s">
        <v>543</v>
      </c>
      <c r="AL82" s="958"/>
      <c r="AM82" s="958"/>
      <c r="AN82" s="958"/>
      <c r="AO82" s="958"/>
      <c r="AP82" s="958" t="s">
        <v>543</v>
      </c>
      <c r="AQ82" s="958"/>
      <c r="AR82" s="958"/>
      <c r="AS82" s="958"/>
      <c r="AT82" s="958"/>
      <c r="AU82" s="958" t="s">
        <v>543</v>
      </c>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t="s">
        <v>559</v>
      </c>
      <c r="C83" s="962"/>
      <c r="D83" s="962"/>
      <c r="E83" s="962"/>
      <c r="F83" s="962"/>
      <c r="G83" s="962"/>
      <c r="H83" s="962"/>
      <c r="I83" s="962"/>
      <c r="J83" s="962"/>
      <c r="K83" s="962"/>
      <c r="L83" s="962"/>
      <c r="M83" s="962"/>
      <c r="N83" s="962"/>
      <c r="O83" s="962"/>
      <c r="P83" s="963"/>
      <c r="Q83" s="964">
        <v>247</v>
      </c>
      <c r="R83" s="958"/>
      <c r="S83" s="958"/>
      <c r="T83" s="958"/>
      <c r="U83" s="958"/>
      <c r="V83" s="958">
        <v>243</v>
      </c>
      <c r="W83" s="958"/>
      <c r="X83" s="958"/>
      <c r="Y83" s="958"/>
      <c r="Z83" s="958"/>
      <c r="AA83" s="958">
        <v>4</v>
      </c>
      <c r="AB83" s="958"/>
      <c r="AC83" s="958"/>
      <c r="AD83" s="958"/>
      <c r="AE83" s="958"/>
      <c r="AF83" s="958">
        <v>4</v>
      </c>
      <c r="AG83" s="958"/>
      <c r="AH83" s="958"/>
      <c r="AI83" s="958"/>
      <c r="AJ83" s="958"/>
      <c r="AK83" s="958">
        <v>12</v>
      </c>
      <c r="AL83" s="958"/>
      <c r="AM83" s="958"/>
      <c r="AN83" s="958"/>
      <c r="AO83" s="958"/>
      <c r="AP83" s="958" t="s">
        <v>543</v>
      </c>
      <c r="AQ83" s="958"/>
      <c r="AR83" s="958"/>
      <c r="AS83" s="958"/>
      <c r="AT83" s="958"/>
      <c r="AU83" s="958" t="s">
        <v>543</v>
      </c>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t="s">
        <v>560</v>
      </c>
      <c r="C84" s="962"/>
      <c r="D84" s="962"/>
      <c r="E84" s="962"/>
      <c r="F84" s="962"/>
      <c r="G84" s="962"/>
      <c r="H84" s="962"/>
      <c r="I84" s="962"/>
      <c r="J84" s="962"/>
      <c r="K84" s="962"/>
      <c r="L84" s="962"/>
      <c r="M84" s="962"/>
      <c r="N84" s="962"/>
      <c r="O84" s="962"/>
      <c r="P84" s="963"/>
      <c r="Q84" s="964">
        <v>261956</v>
      </c>
      <c r="R84" s="958"/>
      <c r="S84" s="958"/>
      <c r="T84" s="958"/>
      <c r="U84" s="958"/>
      <c r="V84" s="958">
        <v>256155</v>
      </c>
      <c r="W84" s="958"/>
      <c r="X84" s="958"/>
      <c r="Y84" s="958"/>
      <c r="Z84" s="958"/>
      <c r="AA84" s="958">
        <v>5801</v>
      </c>
      <c r="AB84" s="958"/>
      <c r="AC84" s="958"/>
      <c r="AD84" s="958"/>
      <c r="AE84" s="958"/>
      <c r="AF84" s="958">
        <v>5801</v>
      </c>
      <c r="AG84" s="958"/>
      <c r="AH84" s="958"/>
      <c r="AI84" s="958"/>
      <c r="AJ84" s="958"/>
      <c r="AK84" s="958" t="s">
        <v>543</v>
      </c>
      <c r="AL84" s="958"/>
      <c r="AM84" s="958"/>
      <c r="AN84" s="958"/>
      <c r="AO84" s="958"/>
      <c r="AP84" s="958" t="s">
        <v>543</v>
      </c>
      <c r="AQ84" s="958"/>
      <c r="AR84" s="958"/>
      <c r="AS84" s="958"/>
      <c r="AT84" s="958"/>
      <c r="AU84" s="958" t="s">
        <v>543</v>
      </c>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t="s">
        <v>561</v>
      </c>
      <c r="C85" s="962"/>
      <c r="D85" s="962"/>
      <c r="E85" s="962"/>
      <c r="F85" s="962"/>
      <c r="G85" s="962"/>
      <c r="H85" s="962"/>
      <c r="I85" s="962"/>
      <c r="J85" s="962"/>
      <c r="K85" s="962"/>
      <c r="L85" s="962"/>
      <c r="M85" s="962"/>
      <c r="N85" s="962"/>
      <c r="O85" s="962"/>
      <c r="P85" s="963"/>
      <c r="Q85" s="964">
        <v>187</v>
      </c>
      <c r="R85" s="958"/>
      <c r="S85" s="958"/>
      <c r="T85" s="958"/>
      <c r="U85" s="958"/>
      <c r="V85" s="958">
        <v>177</v>
      </c>
      <c r="W85" s="958"/>
      <c r="X85" s="958"/>
      <c r="Y85" s="958"/>
      <c r="Z85" s="958"/>
      <c r="AA85" s="958">
        <v>10</v>
      </c>
      <c r="AB85" s="958"/>
      <c r="AC85" s="958"/>
      <c r="AD85" s="958"/>
      <c r="AE85" s="958"/>
      <c r="AF85" s="958">
        <v>10</v>
      </c>
      <c r="AG85" s="958"/>
      <c r="AH85" s="958"/>
      <c r="AI85" s="958"/>
      <c r="AJ85" s="958"/>
      <c r="AK85" s="958" t="s">
        <v>543</v>
      </c>
      <c r="AL85" s="958"/>
      <c r="AM85" s="958"/>
      <c r="AN85" s="958"/>
      <c r="AO85" s="958"/>
      <c r="AP85" s="958" t="s">
        <v>543</v>
      </c>
      <c r="AQ85" s="958"/>
      <c r="AR85" s="958"/>
      <c r="AS85" s="958"/>
      <c r="AT85" s="958"/>
      <c r="AU85" s="958" t="s">
        <v>543</v>
      </c>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1416268</v>
      </c>
      <c r="AB110" s="876"/>
      <c r="AC110" s="876"/>
      <c r="AD110" s="876"/>
      <c r="AE110" s="877"/>
      <c r="AF110" s="878">
        <v>1433171</v>
      </c>
      <c r="AG110" s="876"/>
      <c r="AH110" s="876"/>
      <c r="AI110" s="876"/>
      <c r="AJ110" s="877"/>
      <c r="AK110" s="878">
        <v>1446139</v>
      </c>
      <c r="AL110" s="876"/>
      <c r="AM110" s="876"/>
      <c r="AN110" s="876"/>
      <c r="AO110" s="877"/>
      <c r="AP110" s="879">
        <v>27.5</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12014064</v>
      </c>
      <c r="BR110" s="829"/>
      <c r="BS110" s="829"/>
      <c r="BT110" s="829"/>
      <c r="BU110" s="829"/>
      <c r="BV110" s="829">
        <v>11338651</v>
      </c>
      <c r="BW110" s="829"/>
      <c r="BX110" s="829"/>
      <c r="BY110" s="829"/>
      <c r="BZ110" s="829"/>
      <c r="CA110" s="829">
        <v>10936483</v>
      </c>
      <c r="CB110" s="829"/>
      <c r="CC110" s="829"/>
      <c r="CD110" s="829"/>
      <c r="CE110" s="829"/>
      <c r="CF110" s="853">
        <v>208.2</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516072</v>
      </c>
      <c r="BR112" s="804"/>
      <c r="BS112" s="804"/>
      <c r="BT112" s="804"/>
      <c r="BU112" s="804"/>
      <c r="BV112" s="804">
        <v>494297</v>
      </c>
      <c r="BW112" s="804"/>
      <c r="BX112" s="804"/>
      <c r="BY112" s="804"/>
      <c r="BZ112" s="804"/>
      <c r="CA112" s="804">
        <v>459345</v>
      </c>
      <c r="CB112" s="804"/>
      <c r="CC112" s="804"/>
      <c r="CD112" s="804"/>
      <c r="CE112" s="804"/>
      <c r="CF112" s="862">
        <v>8.6999999999999993</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53371</v>
      </c>
      <c r="AB113" s="906"/>
      <c r="AC113" s="906"/>
      <c r="AD113" s="906"/>
      <c r="AE113" s="907"/>
      <c r="AF113" s="908">
        <v>45641</v>
      </c>
      <c r="AG113" s="906"/>
      <c r="AH113" s="906"/>
      <c r="AI113" s="906"/>
      <c r="AJ113" s="907"/>
      <c r="AK113" s="908">
        <v>39878</v>
      </c>
      <c r="AL113" s="906"/>
      <c r="AM113" s="906"/>
      <c r="AN113" s="906"/>
      <c r="AO113" s="907"/>
      <c r="AP113" s="909">
        <v>0.8</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515859</v>
      </c>
      <c r="BR113" s="804"/>
      <c r="BS113" s="804"/>
      <c r="BT113" s="804"/>
      <c r="BU113" s="804"/>
      <c r="BV113" s="804">
        <v>473805</v>
      </c>
      <c r="BW113" s="804"/>
      <c r="BX113" s="804"/>
      <c r="BY113" s="804"/>
      <c r="BZ113" s="804"/>
      <c r="CA113" s="804">
        <v>462111</v>
      </c>
      <c r="CB113" s="804"/>
      <c r="CC113" s="804"/>
      <c r="CD113" s="804"/>
      <c r="CE113" s="804"/>
      <c r="CF113" s="862">
        <v>8.8000000000000007</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60194</v>
      </c>
      <c r="AB114" s="767"/>
      <c r="AC114" s="767"/>
      <c r="AD114" s="767"/>
      <c r="AE114" s="768"/>
      <c r="AF114" s="769">
        <v>58552</v>
      </c>
      <c r="AG114" s="767"/>
      <c r="AH114" s="767"/>
      <c r="AI114" s="767"/>
      <c r="AJ114" s="768"/>
      <c r="AK114" s="769">
        <v>58117</v>
      </c>
      <c r="AL114" s="767"/>
      <c r="AM114" s="767"/>
      <c r="AN114" s="767"/>
      <c r="AO114" s="768"/>
      <c r="AP114" s="811">
        <v>1.1000000000000001</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2111939</v>
      </c>
      <c r="BR114" s="804"/>
      <c r="BS114" s="804"/>
      <c r="BT114" s="804"/>
      <c r="BU114" s="804"/>
      <c r="BV114" s="804">
        <v>2111140</v>
      </c>
      <c r="BW114" s="804"/>
      <c r="BX114" s="804"/>
      <c r="BY114" s="804"/>
      <c r="BZ114" s="804"/>
      <c r="CA114" s="804">
        <v>2100578</v>
      </c>
      <c r="CB114" s="804"/>
      <c r="CC114" s="804"/>
      <c r="CD114" s="804"/>
      <c r="CE114" s="804"/>
      <c r="CF114" s="862">
        <v>40</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1737</v>
      </c>
      <c r="AB115" s="906"/>
      <c r="AC115" s="906"/>
      <c r="AD115" s="906"/>
      <c r="AE115" s="907"/>
      <c r="AF115" s="908">
        <v>1928</v>
      </c>
      <c r="AG115" s="906"/>
      <c r="AH115" s="906"/>
      <c r="AI115" s="906"/>
      <c r="AJ115" s="907"/>
      <c r="AK115" s="908">
        <v>15536</v>
      </c>
      <c r="AL115" s="906"/>
      <c r="AM115" s="906"/>
      <c r="AN115" s="906"/>
      <c r="AO115" s="907"/>
      <c r="AP115" s="909">
        <v>0.3</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1531570</v>
      </c>
      <c r="AB117" s="890"/>
      <c r="AC117" s="890"/>
      <c r="AD117" s="890"/>
      <c r="AE117" s="891"/>
      <c r="AF117" s="892">
        <v>1539292</v>
      </c>
      <c r="AG117" s="890"/>
      <c r="AH117" s="890"/>
      <c r="AI117" s="890"/>
      <c r="AJ117" s="891"/>
      <c r="AK117" s="892">
        <v>1559670</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439</v>
      </c>
      <c r="BP119" s="865"/>
      <c r="BQ119" s="866">
        <v>15157934</v>
      </c>
      <c r="BR119" s="832"/>
      <c r="BS119" s="832"/>
      <c r="BT119" s="832"/>
      <c r="BU119" s="832"/>
      <c r="BV119" s="832">
        <v>14417893</v>
      </c>
      <c r="BW119" s="832"/>
      <c r="BX119" s="832"/>
      <c r="BY119" s="832"/>
      <c r="BZ119" s="832"/>
      <c r="CA119" s="832">
        <v>13958517</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4409019</v>
      </c>
      <c r="BR120" s="829"/>
      <c r="BS120" s="829"/>
      <c r="BT120" s="829"/>
      <c r="BU120" s="829"/>
      <c r="BV120" s="829">
        <v>3844962</v>
      </c>
      <c r="BW120" s="829"/>
      <c r="BX120" s="829"/>
      <c r="BY120" s="829"/>
      <c r="BZ120" s="829"/>
      <c r="CA120" s="829">
        <v>3553734</v>
      </c>
      <c r="CB120" s="829"/>
      <c r="CC120" s="829"/>
      <c r="CD120" s="829"/>
      <c r="CE120" s="829"/>
      <c r="CF120" s="853">
        <v>67.7</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516072</v>
      </c>
      <c r="DH120" s="829"/>
      <c r="DI120" s="829"/>
      <c r="DJ120" s="829"/>
      <c r="DK120" s="829"/>
      <c r="DL120" s="829">
        <v>494297</v>
      </c>
      <c r="DM120" s="829"/>
      <c r="DN120" s="829"/>
      <c r="DO120" s="829"/>
      <c r="DP120" s="829"/>
      <c r="DQ120" s="829">
        <v>459345</v>
      </c>
      <c r="DR120" s="829"/>
      <c r="DS120" s="829"/>
      <c r="DT120" s="829"/>
      <c r="DU120" s="829"/>
      <c r="DV120" s="830">
        <v>8.6999999999999993</v>
      </c>
      <c r="DW120" s="830"/>
      <c r="DX120" s="830"/>
      <c r="DY120" s="830"/>
      <c r="DZ120" s="831"/>
    </row>
    <row r="121" spans="1:130" s="212"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809</v>
      </c>
      <c r="BR121" s="804"/>
      <c r="BS121" s="804"/>
      <c r="BT121" s="804"/>
      <c r="BU121" s="804"/>
      <c r="BV121" s="804">
        <v>633</v>
      </c>
      <c r="BW121" s="804"/>
      <c r="BX121" s="804"/>
      <c r="BY121" s="804"/>
      <c r="BZ121" s="804"/>
      <c r="CA121" s="804">
        <v>455</v>
      </c>
      <c r="CB121" s="804"/>
      <c r="CC121" s="804"/>
      <c r="CD121" s="804"/>
      <c r="CE121" s="804"/>
      <c r="CF121" s="862">
        <v>0</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10009389</v>
      </c>
      <c r="BR122" s="832"/>
      <c r="BS122" s="832"/>
      <c r="BT122" s="832"/>
      <c r="BU122" s="832"/>
      <c r="BV122" s="832">
        <v>9644122</v>
      </c>
      <c r="BW122" s="832"/>
      <c r="BX122" s="832"/>
      <c r="BY122" s="832"/>
      <c r="BZ122" s="832"/>
      <c r="CA122" s="832">
        <v>9161923</v>
      </c>
      <c r="CB122" s="832"/>
      <c r="CC122" s="832"/>
      <c r="CD122" s="832"/>
      <c r="CE122" s="832"/>
      <c r="CF122" s="833">
        <v>174.4</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447</v>
      </c>
      <c r="BP123" s="865"/>
      <c r="BQ123" s="819">
        <v>14419217</v>
      </c>
      <c r="BR123" s="820"/>
      <c r="BS123" s="820"/>
      <c r="BT123" s="820"/>
      <c r="BU123" s="820"/>
      <c r="BV123" s="820">
        <v>13489717</v>
      </c>
      <c r="BW123" s="820"/>
      <c r="BX123" s="820"/>
      <c r="BY123" s="820"/>
      <c r="BZ123" s="820"/>
      <c r="CA123" s="820">
        <v>12716112</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14.4</v>
      </c>
      <c r="BR124" s="818"/>
      <c r="BS124" s="818"/>
      <c r="BT124" s="818"/>
      <c r="BU124" s="818"/>
      <c r="BV124" s="818">
        <v>18.100000000000001</v>
      </c>
      <c r="BW124" s="818"/>
      <c r="BX124" s="818"/>
      <c r="BY124" s="818"/>
      <c r="BZ124" s="818"/>
      <c r="CA124" s="818">
        <v>23.6</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1737</v>
      </c>
      <c r="AB127" s="767"/>
      <c r="AC127" s="767"/>
      <c r="AD127" s="767"/>
      <c r="AE127" s="768"/>
      <c r="AF127" s="769">
        <v>1928</v>
      </c>
      <c r="AG127" s="767"/>
      <c r="AH127" s="767"/>
      <c r="AI127" s="767"/>
      <c r="AJ127" s="768"/>
      <c r="AK127" s="769">
        <v>15536</v>
      </c>
      <c r="AL127" s="767"/>
      <c r="AM127" s="767"/>
      <c r="AN127" s="767"/>
      <c r="AO127" s="768"/>
      <c r="AP127" s="811">
        <v>0.3</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6592</v>
      </c>
      <c r="AB128" s="788"/>
      <c r="AC128" s="788"/>
      <c r="AD128" s="788"/>
      <c r="AE128" s="789"/>
      <c r="AF128" s="790">
        <v>184</v>
      </c>
      <c r="AG128" s="788"/>
      <c r="AH128" s="788"/>
      <c r="AI128" s="788"/>
      <c r="AJ128" s="789"/>
      <c r="AK128" s="790">
        <v>184</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122</v>
      </c>
      <c r="BG128" s="774"/>
      <c r="BH128" s="774"/>
      <c r="BI128" s="774"/>
      <c r="BJ128" s="774"/>
      <c r="BK128" s="774"/>
      <c r="BL128" s="797"/>
      <c r="BM128" s="773">
        <v>14.29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6248197</v>
      </c>
      <c r="AB129" s="767"/>
      <c r="AC129" s="767"/>
      <c r="AD129" s="767"/>
      <c r="AE129" s="768"/>
      <c r="AF129" s="769">
        <v>6243911</v>
      </c>
      <c r="AG129" s="767"/>
      <c r="AH129" s="767"/>
      <c r="AI129" s="767"/>
      <c r="AJ129" s="768"/>
      <c r="AK129" s="769">
        <v>6354671</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122</v>
      </c>
      <c r="BG129" s="758"/>
      <c r="BH129" s="758"/>
      <c r="BI129" s="758"/>
      <c r="BJ129" s="758"/>
      <c r="BK129" s="758"/>
      <c r="BL129" s="759"/>
      <c r="BM129" s="757">
        <v>19.29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1125241</v>
      </c>
      <c r="AB130" s="767"/>
      <c r="AC130" s="767"/>
      <c r="AD130" s="767"/>
      <c r="AE130" s="768"/>
      <c r="AF130" s="769">
        <v>1124346</v>
      </c>
      <c r="AG130" s="767"/>
      <c r="AH130" s="767"/>
      <c r="AI130" s="767"/>
      <c r="AJ130" s="768"/>
      <c r="AK130" s="769">
        <v>1101851</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8.1999999999999993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5122956</v>
      </c>
      <c r="AB131" s="751"/>
      <c r="AC131" s="751"/>
      <c r="AD131" s="751"/>
      <c r="AE131" s="752"/>
      <c r="AF131" s="753">
        <v>5119565</v>
      </c>
      <c r="AG131" s="751"/>
      <c r="AH131" s="751"/>
      <c r="AI131" s="751"/>
      <c r="AJ131" s="752"/>
      <c r="AK131" s="753">
        <v>5252820</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v>23.6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7.8028583500000002</v>
      </c>
      <c r="AB132" s="732"/>
      <c r="AC132" s="732"/>
      <c r="AD132" s="732"/>
      <c r="AE132" s="733"/>
      <c r="AF132" s="734">
        <v>8.1015086239999992</v>
      </c>
      <c r="AG132" s="732"/>
      <c r="AH132" s="732"/>
      <c r="AI132" s="732"/>
      <c r="AJ132" s="733"/>
      <c r="AK132" s="734">
        <v>8.7121774589999994</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7.2</v>
      </c>
      <c r="AB133" s="711"/>
      <c r="AC133" s="711"/>
      <c r="AD133" s="711"/>
      <c r="AE133" s="712"/>
      <c r="AF133" s="710">
        <v>7.5</v>
      </c>
      <c r="AG133" s="711"/>
      <c r="AH133" s="711"/>
      <c r="AI133" s="711"/>
      <c r="AJ133" s="712"/>
      <c r="AK133" s="710">
        <v>8.1999999999999993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9y+qub4Godb/7He4lJP2f7P2BRTiAw2XRNclu6jjRXXEG5Qa0ahGSwwgLJdf3H5q5DyNnLj6EzATJ0Q3DZi+ng==" saltValue="G7J8uuakY7x47A4kPp+L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CX50" sqref="CX50"/>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eutrK9fMFAGQcPxnPWrVKEVmoGGdabI3gmu7kJMGGtEWezMHoSurylct/ysOYLcmTQTglP+UqHyYvOoPoR70Dg==" saltValue="ZNuxBTLxeUE/wT1yxwC1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DgS/sIqmQtv5UBoB53fvbldlpnnfDg9gbopblTgnIjqkzSTF6SfKnOWHlOQKYb6vvMrc8KnfqMS/Yy2or2Kw==" saltValue="PKApDDfvdGZ3uOBp18w06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O22" sqref="AO22"/>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5" t="s">
        <v>476</v>
      </c>
      <c r="AP7" s="253"/>
      <c r="AQ7" s="254" t="s">
        <v>477</v>
      </c>
      <c r="AR7" s="255"/>
    </row>
    <row r="8" spans="1:46" x14ac:dyDescent="0.15">
      <c r="A8" s="247"/>
      <c r="AK8" s="256"/>
      <c r="AL8" s="257"/>
      <c r="AM8" s="257"/>
      <c r="AN8" s="258"/>
      <c r="AO8" s="1106"/>
      <c r="AP8" s="259" t="s">
        <v>478</v>
      </c>
      <c r="AQ8" s="260" t="s">
        <v>479</v>
      </c>
      <c r="AR8" s="261" t="s">
        <v>480</v>
      </c>
    </row>
    <row r="9" spans="1:46" x14ac:dyDescent="0.15">
      <c r="A9" s="247"/>
      <c r="AK9" s="1117" t="s">
        <v>481</v>
      </c>
      <c r="AL9" s="1118"/>
      <c r="AM9" s="1118"/>
      <c r="AN9" s="1119"/>
      <c r="AO9" s="262">
        <v>2030523</v>
      </c>
      <c r="AP9" s="262">
        <v>147578</v>
      </c>
      <c r="AQ9" s="263">
        <v>120794</v>
      </c>
      <c r="AR9" s="264">
        <v>22.2</v>
      </c>
    </row>
    <row r="10" spans="1:46" ht="13.5" customHeight="1" x14ac:dyDescent="0.15">
      <c r="A10" s="247"/>
      <c r="AK10" s="1117" t="s">
        <v>482</v>
      </c>
      <c r="AL10" s="1118"/>
      <c r="AM10" s="1118"/>
      <c r="AN10" s="1119"/>
      <c r="AO10" s="265">
        <v>521541</v>
      </c>
      <c r="AP10" s="265">
        <v>37905</v>
      </c>
      <c r="AQ10" s="266">
        <v>16294</v>
      </c>
      <c r="AR10" s="267">
        <v>132.6</v>
      </c>
    </row>
    <row r="11" spans="1:46" ht="13.5" customHeight="1" x14ac:dyDescent="0.15">
      <c r="A11" s="247"/>
      <c r="AK11" s="1117" t="s">
        <v>483</v>
      </c>
      <c r="AL11" s="1118"/>
      <c r="AM11" s="1118"/>
      <c r="AN11" s="1119"/>
      <c r="AO11" s="265" t="s">
        <v>484</v>
      </c>
      <c r="AP11" s="265" t="s">
        <v>484</v>
      </c>
      <c r="AQ11" s="266">
        <v>1928</v>
      </c>
      <c r="AR11" s="267" t="s">
        <v>484</v>
      </c>
    </row>
    <row r="12" spans="1:46" ht="13.5" customHeight="1" x14ac:dyDescent="0.15">
      <c r="A12" s="247"/>
      <c r="AK12" s="1117" t="s">
        <v>485</v>
      </c>
      <c r="AL12" s="1118"/>
      <c r="AM12" s="1118"/>
      <c r="AN12" s="1119"/>
      <c r="AO12" s="265" t="s">
        <v>484</v>
      </c>
      <c r="AP12" s="265" t="s">
        <v>484</v>
      </c>
      <c r="AQ12" s="266">
        <v>20</v>
      </c>
      <c r="AR12" s="267" t="s">
        <v>484</v>
      </c>
    </row>
    <row r="13" spans="1:46" ht="13.5" customHeight="1" x14ac:dyDescent="0.15">
      <c r="A13" s="247"/>
      <c r="AK13" s="1117" t="s">
        <v>486</v>
      </c>
      <c r="AL13" s="1118"/>
      <c r="AM13" s="1118"/>
      <c r="AN13" s="1119"/>
      <c r="AO13" s="265">
        <v>84571</v>
      </c>
      <c r="AP13" s="265">
        <v>6147</v>
      </c>
      <c r="AQ13" s="266">
        <v>4630</v>
      </c>
      <c r="AR13" s="267">
        <v>32.799999999999997</v>
      </c>
    </row>
    <row r="14" spans="1:46" ht="13.5" customHeight="1" x14ac:dyDescent="0.15">
      <c r="A14" s="247"/>
      <c r="AK14" s="1117" t="s">
        <v>487</v>
      </c>
      <c r="AL14" s="1118"/>
      <c r="AM14" s="1118"/>
      <c r="AN14" s="1119"/>
      <c r="AO14" s="265">
        <v>25010</v>
      </c>
      <c r="AP14" s="265">
        <v>1818</v>
      </c>
      <c r="AQ14" s="266">
        <v>2459</v>
      </c>
      <c r="AR14" s="267">
        <v>-26.1</v>
      </c>
    </row>
    <row r="15" spans="1:46" ht="13.5" customHeight="1" x14ac:dyDescent="0.15">
      <c r="A15" s="247"/>
      <c r="AK15" s="1120" t="s">
        <v>488</v>
      </c>
      <c r="AL15" s="1121"/>
      <c r="AM15" s="1121"/>
      <c r="AN15" s="1122"/>
      <c r="AO15" s="265">
        <v>-120172</v>
      </c>
      <c r="AP15" s="265">
        <v>-8734</v>
      </c>
      <c r="AQ15" s="266">
        <v>-7108</v>
      </c>
      <c r="AR15" s="267">
        <v>22.9</v>
      </c>
    </row>
    <row r="16" spans="1:46" x14ac:dyDescent="0.15">
      <c r="A16" s="247"/>
      <c r="AK16" s="1120" t="s">
        <v>177</v>
      </c>
      <c r="AL16" s="1121"/>
      <c r="AM16" s="1121"/>
      <c r="AN16" s="1122"/>
      <c r="AO16" s="265">
        <v>2541473</v>
      </c>
      <c r="AP16" s="265">
        <v>184713</v>
      </c>
      <c r="AQ16" s="266">
        <v>139017</v>
      </c>
      <c r="AR16" s="267">
        <v>32.9</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3" t="s">
        <v>493</v>
      </c>
      <c r="AL21" s="1124"/>
      <c r="AM21" s="1124"/>
      <c r="AN21" s="1125"/>
      <c r="AO21" s="277">
        <v>12.28</v>
      </c>
      <c r="AP21" s="278">
        <v>11.1</v>
      </c>
      <c r="AQ21" s="279">
        <v>1.18</v>
      </c>
      <c r="AS21" s="280"/>
      <c r="AT21" s="276"/>
    </row>
    <row r="22" spans="1:46" s="248" customFormat="1" x14ac:dyDescent="0.15">
      <c r="A22" s="276"/>
      <c r="AK22" s="1123" t="s">
        <v>494</v>
      </c>
      <c r="AL22" s="1124"/>
      <c r="AM22" s="1124"/>
      <c r="AN22" s="1125"/>
      <c r="AO22" s="281">
        <v>97.2</v>
      </c>
      <c r="AP22" s="282">
        <v>96.5</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5" t="s">
        <v>476</v>
      </c>
      <c r="AP30" s="253"/>
      <c r="AQ30" s="254" t="s">
        <v>477</v>
      </c>
      <c r="AR30" s="255"/>
    </row>
    <row r="31" spans="1:46" x14ac:dyDescent="0.15">
      <c r="A31" s="247"/>
      <c r="AK31" s="256"/>
      <c r="AL31" s="257"/>
      <c r="AM31" s="257"/>
      <c r="AN31" s="258"/>
      <c r="AO31" s="1106"/>
      <c r="AP31" s="259" t="s">
        <v>478</v>
      </c>
      <c r="AQ31" s="260" t="s">
        <v>479</v>
      </c>
      <c r="AR31" s="261" t="s">
        <v>480</v>
      </c>
    </row>
    <row r="32" spans="1:46" ht="27" customHeight="1" x14ac:dyDescent="0.15">
      <c r="A32" s="247"/>
      <c r="AK32" s="1107" t="s">
        <v>498</v>
      </c>
      <c r="AL32" s="1108"/>
      <c r="AM32" s="1108"/>
      <c r="AN32" s="1109"/>
      <c r="AO32" s="291">
        <v>1446139</v>
      </c>
      <c r="AP32" s="291">
        <v>105105</v>
      </c>
      <c r="AQ32" s="292">
        <v>62408</v>
      </c>
      <c r="AR32" s="293">
        <v>68.400000000000006</v>
      </c>
    </row>
    <row r="33" spans="1:46" ht="13.5" customHeight="1" x14ac:dyDescent="0.15">
      <c r="A33" s="247"/>
      <c r="AK33" s="1107" t="s">
        <v>499</v>
      </c>
      <c r="AL33" s="1108"/>
      <c r="AM33" s="1108"/>
      <c r="AN33" s="1109"/>
      <c r="AO33" s="291" t="s">
        <v>484</v>
      </c>
      <c r="AP33" s="291" t="s">
        <v>484</v>
      </c>
      <c r="AQ33" s="292" t="s">
        <v>484</v>
      </c>
      <c r="AR33" s="293" t="s">
        <v>484</v>
      </c>
    </row>
    <row r="34" spans="1:46" ht="27" customHeight="1" x14ac:dyDescent="0.15">
      <c r="A34" s="247"/>
      <c r="AK34" s="1107" t="s">
        <v>500</v>
      </c>
      <c r="AL34" s="1108"/>
      <c r="AM34" s="1108"/>
      <c r="AN34" s="1109"/>
      <c r="AO34" s="291" t="s">
        <v>484</v>
      </c>
      <c r="AP34" s="291" t="s">
        <v>484</v>
      </c>
      <c r="AQ34" s="292">
        <v>4</v>
      </c>
      <c r="AR34" s="293" t="s">
        <v>484</v>
      </c>
    </row>
    <row r="35" spans="1:46" ht="27" customHeight="1" x14ac:dyDescent="0.15">
      <c r="A35" s="247"/>
      <c r="AK35" s="1107" t="s">
        <v>501</v>
      </c>
      <c r="AL35" s="1108"/>
      <c r="AM35" s="1108"/>
      <c r="AN35" s="1109"/>
      <c r="AO35" s="291">
        <v>39878</v>
      </c>
      <c r="AP35" s="291">
        <v>2898</v>
      </c>
      <c r="AQ35" s="292">
        <v>14219</v>
      </c>
      <c r="AR35" s="293">
        <v>-79.599999999999994</v>
      </c>
    </row>
    <row r="36" spans="1:46" ht="27" customHeight="1" x14ac:dyDescent="0.15">
      <c r="A36" s="247"/>
      <c r="AK36" s="1107" t="s">
        <v>502</v>
      </c>
      <c r="AL36" s="1108"/>
      <c r="AM36" s="1108"/>
      <c r="AN36" s="1109"/>
      <c r="AO36" s="291">
        <v>58117</v>
      </c>
      <c r="AP36" s="291">
        <v>4224</v>
      </c>
      <c r="AQ36" s="292">
        <v>4004</v>
      </c>
      <c r="AR36" s="293">
        <v>5.5</v>
      </c>
    </row>
    <row r="37" spans="1:46" ht="13.5" customHeight="1" x14ac:dyDescent="0.15">
      <c r="A37" s="247"/>
      <c r="AK37" s="1107" t="s">
        <v>503</v>
      </c>
      <c r="AL37" s="1108"/>
      <c r="AM37" s="1108"/>
      <c r="AN37" s="1109"/>
      <c r="AO37" s="291">
        <v>15536</v>
      </c>
      <c r="AP37" s="291">
        <v>1129</v>
      </c>
      <c r="AQ37" s="292">
        <v>309</v>
      </c>
      <c r="AR37" s="293">
        <v>265.39999999999998</v>
      </c>
    </row>
    <row r="38" spans="1:46" ht="27" customHeight="1" x14ac:dyDescent="0.15">
      <c r="A38" s="247"/>
      <c r="AK38" s="1110" t="s">
        <v>504</v>
      </c>
      <c r="AL38" s="1111"/>
      <c r="AM38" s="1111"/>
      <c r="AN38" s="1112"/>
      <c r="AO38" s="294" t="s">
        <v>484</v>
      </c>
      <c r="AP38" s="294" t="s">
        <v>484</v>
      </c>
      <c r="AQ38" s="295">
        <v>4</v>
      </c>
      <c r="AR38" s="283" t="s">
        <v>484</v>
      </c>
      <c r="AS38" s="290"/>
    </row>
    <row r="39" spans="1:46" x14ac:dyDescent="0.15">
      <c r="A39" s="247"/>
      <c r="AK39" s="1110" t="s">
        <v>505</v>
      </c>
      <c r="AL39" s="1111"/>
      <c r="AM39" s="1111"/>
      <c r="AN39" s="1112"/>
      <c r="AO39" s="291">
        <v>-184</v>
      </c>
      <c r="AP39" s="291">
        <v>-13</v>
      </c>
      <c r="AQ39" s="292">
        <v>-2554</v>
      </c>
      <c r="AR39" s="293">
        <v>-99.5</v>
      </c>
      <c r="AS39" s="290"/>
    </row>
    <row r="40" spans="1:46" ht="27" customHeight="1" x14ac:dyDescent="0.15">
      <c r="A40" s="247"/>
      <c r="AK40" s="1107" t="s">
        <v>506</v>
      </c>
      <c r="AL40" s="1108"/>
      <c r="AM40" s="1108"/>
      <c r="AN40" s="1109"/>
      <c r="AO40" s="291">
        <v>-1101851</v>
      </c>
      <c r="AP40" s="291">
        <v>-80082</v>
      </c>
      <c r="AQ40" s="292">
        <v>-52280</v>
      </c>
      <c r="AR40" s="293">
        <v>53.2</v>
      </c>
      <c r="AS40" s="290"/>
    </row>
    <row r="41" spans="1:46" x14ac:dyDescent="0.15">
      <c r="A41" s="247"/>
      <c r="AK41" s="1113" t="s">
        <v>287</v>
      </c>
      <c r="AL41" s="1114"/>
      <c r="AM41" s="1114"/>
      <c r="AN41" s="1115"/>
      <c r="AO41" s="291">
        <v>457635</v>
      </c>
      <c r="AP41" s="291">
        <v>33261</v>
      </c>
      <c r="AQ41" s="292">
        <v>26115</v>
      </c>
      <c r="AR41" s="293">
        <v>27.4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0" t="s">
        <v>476</v>
      </c>
      <c r="AN49" s="1102" t="s">
        <v>509</v>
      </c>
      <c r="AO49" s="1103"/>
      <c r="AP49" s="1103"/>
      <c r="AQ49" s="1103"/>
      <c r="AR49" s="1104"/>
    </row>
    <row r="50" spans="1:44" x14ac:dyDescent="0.15">
      <c r="A50" s="247"/>
      <c r="AK50" s="305"/>
      <c r="AL50" s="306"/>
      <c r="AM50" s="1101"/>
      <c r="AN50" s="307" t="s">
        <v>510</v>
      </c>
      <c r="AO50" s="308" t="s">
        <v>511</v>
      </c>
      <c r="AP50" s="309" t="s">
        <v>512</v>
      </c>
      <c r="AQ50" s="310" t="s">
        <v>513</v>
      </c>
      <c r="AR50" s="311" t="s">
        <v>514</v>
      </c>
    </row>
    <row r="51" spans="1:44" x14ac:dyDescent="0.15">
      <c r="A51" s="247"/>
      <c r="AK51" s="303" t="s">
        <v>515</v>
      </c>
      <c r="AL51" s="304"/>
      <c r="AM51" s="312">
        <v>1685692</v>
      </c>
      <c r="AN51" s="313">
        <v>110371</v>
      </c>
      <c r="AO51" s="314">
        <v>-40.700000000000003</v>
      </c>
      <c r="AP51" s="315">
        <v>117234</v>
      </c>
      <c r="AQ51" s="316">
        <v>34</v>
      </c>
      <c r="AR51" s="317">
        <v>-74.7</v>
      </c>
    </row>
    <row r="52" spans="1:44" x14ac:dyDescent="0.15">
      <c r="A52" s="247"/>
      <c r="AK52" s="318"/>
      <c r="AL52" s="319" t="s">
        <v>516</v>
      </c>
      <c r="AM52" s="320">
        <v>1206131</v>
      </c>
      <c r="AN52" s="321">
        <v>78971</v>
      </c>
      <c r="AO52" s="322">
        <v>-19.7</v>
      </c>
      <c r="AP52" s="323">
        <v>59796</v>
      </c>
      <c r="AQ52" s="324">
        <v>25.9</v>
      </c>
      <c r="AR52" s="325">
        <v>-45.6</v>
      </c>
    </row>
    <row r="53" spans="1:44" x14ac:dyDescent="0.15">
      <c r="A53" s="247"/>
      <c r="AK53" s="303" t="s">
        <v>517</v>
      </c>
      <c r="AL53" s="304"/>
      <c r="AM53" s="312">
        <v>1010896</v>
      </c>
      <c r="AN53" s="313">
        <v>68193</v>
      </c>
      <c r="AO53" s="314">
        <v>-38.200000000000003</v>
      </c>
      <c r="AP53" s="315">
        <v>97758</v>
      </c>
      <c r="AQ53" s="316">
        <v>-16.600000000000001</v>
      </c>
      <c r="AR53" s="317">
        <v>-21.6</v>
      </c>
    </row>
    <row r="54" spans="1:44" x14ac:dyDescent="0.15">
      <c r="A54" s="247"/>
      <c r="AK54" s="318"/>
      <c r="AL54" s="319" t="s">
        <v>516</v>
      </c>
      <c r="AM54" s="320">
        <v>628204</v>
      </c>
      <c r="AN54" s="321">
        <v>42377</v>
      </c>
      <c r="AO54" s="322">
        <v>-46.3</v>
      </c>
      <c r="AP54" s="323">
        <v>45946</v>
      </c>
      <c r="AQ54" s="324">
        <v>-23.2</v>
      </c>
      <c r="AR54" s="325">
        <v>-23.1</v>
      </c>
    </row>
    <row r="55" spans="1:44" x14ac:dyDescent="0.15">
      <c r="A55" s="247"/>
      <c r="AK55" s="303" t="s">
        <v>518</v>
      </c>
      <c r="AL55" s="304"/>
      <c r="AM55" s="312">
        <v>1109466</v>
      </c>
      <c r="AN55" s="313">
        <v>76626</v>
      </c>
      <c r="AO55" s="314">
        <v>12.4</v>
      </c>
      <c r="AP55" s="315">
        <v>91338</v>
      </c>
      <c r="AQ55" s="316">
        <v>-6.6</v>
      </c>
      <c r="AR55" s="317">
        <v>19</v>
      </c>
    </row>
    <row r="56" spans="1:44" x14ac:dyDescent="0.15">
      <c r="A56" s="247"/>
      <c r="AK56" s="318"/>
      <c r="AL56" s="319" t="s">
        <v>516</v>
      </c>
      <c r="AM56" s="320">
        <v>770231</v>
      </c>
      <c r="AN56" s="321">
        <v>53196</v>
      </c>
      <c r="AO56" s="322">
        <v>25.5</v>
      </c>
      <c r="AP56" s="323">
        <v>43989</v>
      </c>
      <c r="AQ56" s="324">
        <v>-4.3</v>
      </c>
      <c r="AR56" s="325">
        <v>29.8</v>
      </c>
    </row>
    <row r="57" spans="1:44" x14ac:dyDescent="0.15">
      <c r="A57" s="247"/>
      <c r="AK57" s="303" t="s">
        <v>519</v>
      </c>
      <c r="AL57" s="304"/>
      <c r="AM57" s="312">
        <v>1203522</v>
      </c>
      <c r="AN57" s="313">
        <v>85169</v>
      </c>
      <c r="AO57" s="314">
        <v>11.1</v>
      </c>
      <c r="AP57" s="315">
        <v>103975</v>
      </c>
      <c r="AQ57" s="316">
        <v>13.8</v>
      </c>
      <c r="AR57" s="317">
        <v>-2.7</v>
      </c>
    </row>
    <row r="58" spans="1:44" x14ac:dyDescent="0.15">
      <c r="A58" s="247"/>
      <c r="AK58" s="318"/>
      <c r="AL58" s="319" t="s">
        <v>516</v>
      </c>
      <c r="AM58" s="320">
        <v>833874</v>
      </c>
      <c r="AN58" s="321">
        <v>59010</v>
      </c>
      <c r="AO58" s="322">
        <v>10.9</v>
      </c>
      <c r="AP58" s="323">
        <v>52698</v>
      </c>
      <c r="AQ58" s="324">
        <v>19.8</v>
      </c>
      <c r="AR58" s="325">
        <v>-8.9</v>
      </c>
    </row>
    <row r="59" spans="1:44" x14ac:dyDescent="0.15">
      <c r="A59" s="247"/>
      <c r="AK59" s="303" t="s">
        <v>520</v>
      </c>
      <c r="AL59" s="304"/>
      <c r="AM59" s="312">
        <v>1392441</v>
      </c>
      <c r="AN59" s="313">
        <v>101202</v>
      </c>
      <c r="AO59" s="314">
        <v>18.8</v>
      </c>
      <c r="AP59" s="315">
        <v>112678</v>
      </c>
      <c r="AQ59" s="316">
        <v>8.4</v>
      </c>
      <c r="AR59" s="317">
        <v>10.4</v>
      </c>
    </row>
    <row r="60" spans="1:44" x14ac:dyDescent="0.15">
      <c r="A60" s="247"/>
      <c r="AK60" s="318"/>
      <c r="AL60" s="319" t="s">
        <v>516</v>
      </c>
      <c r="AM60" s="320">
        <v>1083965</v>
      </c>
      <c r="AN60" s="321">
        <v>78782</v>
      </c>
      <c r="AO60" s="322">
        <v>33.5</v>
      </c>
      <c r="AP60" s="323">
        <v>55165</v>
      </c>
      <c r="AQ60" s="324">
        <v>4.7</v>
      </c>
      <c r="AR60" s="325">
        <v>28.8</v>
      </c>
    </row>
    <row r="61" spans="1:44" x14ac:dyDescent="0.15">
      <c r="A61" s="247"/>
      <c r="AK61" s="303" t="s">
        <v>521</v>
      </c>
      <c r="AL61" s="326"/>
      <c r="AM61" s="312">
        <v>1280403</v>
      </c>
      <c r="AN61" s="313">
        <v>88312</v>
      </c>
      <c r="AO61" s="314">
        <v>-7.3</v>
      </c>
      <c r="AP61" s="315">
        <v>104597</v>
      </c>
      <c r="AQ61" s="327">
        <v>6.6</v>
      </c>
      <c r="AR61" s="317">
        <v>-13.9</v>
      </c>
    </row>
    <row r="62" spans="1:44" x14ac:dyDescent="0.15">
      <c r="A62" s="247"/>
      <c r="AK62" s="318"/>
      <c r="AL62" s="319" t="s">
        <v>516</v>
      </c>
      <c r="AM62" s="320">
        <v>904481</v>
      </c>
      <c r="AN62" s="321">
        <v>62467</v>
      </c>
      <c r="AO62" s="322">
        <v>0.8</v>
      </c>
      <c r="AP62" s="323">
        <v>51519</v>
      </c>
      <c r="AQ62" s="324">
        <v>4.5999999999999996</v>
      </c>
      <c r="AR62" s="325">
        <v>-3.8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V1EvJHY2+shuG2S6sLxlKHHKdxsXurPBeAnPm9OIViR4qr9e4ig48tC+eZGHj7x7WoSd+GoTqcEryYLeecY5cA==" saltValue="uhojqbbmPSi5kOEjtPdp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80" zoomScaleNormal="80" zoomScaleSheetLayoutView="55" workbookViewId="0">
      <selection activeCell="AD101" sqref="AD101"/>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AouLOBPzsXUCe/fduunD3srIpZD+s47wxtdfo8V9QDQMKWoNXj0JqAK/4cb++nEjya0zMBQ5Z7n1kWUp67xxfg==" saltValue="NWsYU/yeCdUiZotQnNv8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urBM8TH/TpX8wnmMss0wAtlCHi+vIJyeWYYNNEq/zzsWFSsvohe0U9EnPE04Do5cODoRwYKz/CfPlVAJeFYEwA==" saltValue="Hf2L+i/Op149arsI4PZp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23.6</v>
      </c>
      <c r="G47" s="12">
        <v>24.71</v>
      </c>
      <c r="H47" s="12">
        <v>23.09</v>
      </c>
      <c r="I47" s="12">
        <v>20.71</v>
      </c>
      <c r="J47" s="13">
        <v>23.59</v>
      </c>
    </row>
    <row r="48" spans="2:10" ht="57.75" customHeight="1" x14ac:dyDescent="0.15">
      <c r="B48" s="14"/>
      <c r="C48" s="1128" t="s">
        <v>4</v>
      </c>
      <c r="D48" s="1128"/>
      <c r="E48" s="1129"/>
      <c r="F48" s="15">
        <v>8.93</v>
      </c>
      <c r="G48" s="16">
        <v>8.8800000000000008</v>
      </c>
      <c r="H48" s="16">
        <v>9.83</v>
      </c>
      <c r="I48" s="16">
        <v>10.63</v>
      </c>
      <c r="J48" s="17">
        <v>9.93</v>
      </c>
    </row>
    <row r="49" spans="2:10" ht="57.75" customHeight="1" thickBot="1" x14ac:dyDescent="0.2">
      <c r="B49" s="18"/>
      <c r="C49" s="1130" t="s">
        <v>5</v>
      </c>
      <c r="D49" s="1130"/>
      <c r="E49" s="1131"/>
      <c r="F49" s="19">
        <v>2.21</v>
      </c>
      <c r="G49" s="20">
        <v>2.5499999999999998</v>
      </c>
      <c r="H49" s="20" t="s">
        <v>528</v>
      </c>
      <c r="I49" s="20" t="s">
        <v>529</v>
      </c>
      <c r="J49" s="21">
        <v>2.72</v>
      </c>
    </row>
    <row r="50" spans="2:10" x14ac:dyDescent="0.15"/>
  </sheetData>
  <sheetProtection algorithmName="SHA-512" hashValue="ZXsBBDSCX7eqfki0BPd7xIrDKJyZ+4e0B+kwowK2uU+bZGPMi/fX59bZpbjhdDfLn3aftAEygpNknalUnaQxAQ==" saltValue="TSDfVYScg/jAyXeXbTRw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2026-03-13T02:09:35Z</cp:lastPrinted>
  <dcterms:created xsi:type="dcterms:W3CDTF">2026-02-23T07:23:40Z</dcterms:created>
  <dcterms:modified xsi:type="dcterms:W3CDTF">2026-03-18T23:49:57Z</dcterms:modified>
  <cp:category/>
</cp:coreProperties>
</file>